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50" windowWidth="19170" windowHeight="6195" activeTab="0"/>
  </bookViews>
  <sheets>
    <sheet name="M-1" sheetId="1" r:id="rId1"/>
    <sheet name="Definitions -short" sheetId="2" r:id="rId2"/>
    <sheet name="Product Definitions Long" sheetId="3" r:id="rId3"/>
    <sheet name="Flows Definitions Long" sheetId="4" r:id="rId4"/>
  </sheets>
  <definedNames>
    <definedName name="_xlnm.Print_Area" localSheetId="1">'Definitions -short'!$A$1:$C$35</definedName>
    <definedName name="_xlnm.Print_Area" localSheetId="3">'Flows Definitions Long'!$B$3:$B$34</definedName>
    <definedName name="_xlnm.Print_Area" localSheetId="2">'Product Definitions Long'!$B$3:$B$71</definedName>
    <definedName name="_xlnm.Print_Titles" localSheetId="1">'Definitions -short'!$1:$2</definedName>
    <definedName name="_xlnm.Print_Titles" localSheetId="3">'Flows Definitions Long'!$A:$A,'Flows Definitions Long'!$1:$2</definedName>
    <definedName name="_xlnm.Print_Titles" localSheetId="2">'Product Definitions Long'!$A:$A,'Product Definitions Long'!$1:$2</definedName>
  </definedNames>
  <calcPr calcMode="manual" fullCalcOnLoad="1"/>
</workbook>
</file>

<file path=xl/comments1.xml><?xml version="1.0" encoding="utf-8"?>
<comments xmlns="http://schemas.openxmlformats.org/spreadsheetml/2006/main">
  <authors>
    <author>Erica Robin</author>
  </authors>
  <commentList>
    <comment ref="F10" authorId="0">
      <text>
        <r>
          <rPr>
            <b/>
            <sz val="9"/>
            <rFont val="Tahoma"/>
            <family val="2"/>
          </rPr>
          <t>Other = Refinery Feedstocks +  Additives/oxygenates + Other Hydrocarbons</t>
        </r>
      </text>
    </comment>
    <comment ref="G10" authorId="0">
      <text>
        <r>
          <rPr>
            <b/>
            <sz val="9"/>
            <rFont val="Tahoma"/>
            <family val="2"/>
          </rPr>
          <t>Total = Crude Oil + NGL + Other</t>
        </r>
      </text>
    </comment>
    <comment ref="D10" authorId="0">
      <text>
        <r>
          <rPr>
            <b/>
            <sz val="9"/>
            <rFont val="Tahoma"/>
            <family val="2"/>
          </rPr>
          <t>Crude Oil :</t>
        </r>
        <r>
          <rPr>
            <sz val="9"/>
            <rFont val="Tahoma"/>
            <family val="2"/>
          </rPr>
          <t xml:space="preserve"> Including Lease condensate, excluding NGL</t>
        </r>
        <r>
          <rPr>
            <sz val="8"/>
            <rFont val="Tahoma"/>
            <family val="0"/>
          </rPr>
          <t xml:space="preserve">
</t>
        </r>
      </text>
    </comment>
    <comment ref="J10" authorId="0">
      <text>
        <r>
          <rPr>
            <b/>
            <sz val="9"/>
            <rFont val="Tahoma"/>
            <family val="2"/>
          </rPr>
          <t>LPG:</t>
        </r>
        <r>
          <rPr>
            <sz val="9"/>
            <rFont val="Tahoma"/>
            <family val="2"/>
          </rPr>
          <t xml:space="preserve"> Comprises propane and butane
</t>
        </r>
      </text>
    </comment>
    <comment ref="L10" authorId="0">
      <text>
        <r>
          <rPr>
            <b/>
            <sz val="9"/>
            <rFont val="Tahoma"/>
            <family val="2"/>
          </rPr>
          <t xml:space="preserve">Gasoline: </t>
        </r>
        <r>
          <rPr>
            <sz val="9"/>
            <rFont val="Tahoma"/>
            <family val="2"/>
          </rPr>
          <t xml:space="preserve">Comprises motor gasoline and aviation gasoline. Motorgasoline includes biogasoline, e.g. ethanol blends.
</t>
        </r>
      </text>
    </comment>
    <comment ref="M10" authorId="0">
      <text>
        <r>
          <rPr>
            <b/>
            <sz val="9"/>
            <rFont val="Tahoma"/>
            <family val="2"/>
          </rPr>
          <t xml:space="preserve">Total Kerosene: </t>
        </r>
        <r>
          <rPr>
            <sz val="9"/>
            <rFont val="Tahoma"/>
            <family val="2"/>
          </rPr>
          <t>Comprises jet kerosene and other kerosene</t>
        </r>
        <r>
          <rPr>
            <sz val="8"/>
            <rFont val="Tahoma"/>
            <family val="2"/>
          </rPr>
          <t xml:space="preserve">
</t>
        </r>
      </text>
    </comment>
    <comment ref="N10" authorId="0">
      <text>
        <r>
          <rPr>
            <b/>
            <sz val="9"/>
            <rFont val="Tahoma"/>
            <family val="2"/>
          </rPr>
          <t xml:space="preserve">Of which Jet Kerosene: </t>
        </r>
        <r>
          <rPr>
            <sz val="9"/>
            <rFont val="Tahoma"/>
            <family val="2"/>
          </rPr>
          <t>Aviation fuel used for aviation turbine power units</t>
        </r>
        <r>
          <rPr>
            <b/>
            <sz val="9"/>
            <rFont val="Tahoma"/>
            <family val="2"/>
          </rPr>
          <t xml:space="preserve">
</t>
        </r>
        <r>
          <rPr>
            <i/>
            <sz val="9"/>
            <rFont val="Tahoma"/>
            <family val="2"/>
          </rPr>
          <t>This amount is a subset of the amount reported under Total Kerosene</t>
        </r>
      </text>
    </comment>
    <comment ref="O10" authorId="0">
      <text>
        <r>
          <rPr>
            <b/>
            <sz val="9"/>
            <rFont val="Tahoma"/>
            <family val="2"/>
          </rPr>
          <t xml:space="preserve">Gas / Diesel Oil: </t>
        </r>
        <r>
          <rPr>
            <sz val="9"/>
            <rFont val="Tahoma"/>
            <family val="2"/>
          </rPr>
          <t>For automotive and other purposes. Biodiesel is included.</t>
        </r>
      </text>
    </comment>
    <comment ref="Q10" authorId="0">
      <text>
        <r>
          <rPr>
            <b/>
            <sz val="9"/>
            <rFont val="Tahoma"/>
            <family val="2"/>
          </rPr>
          <t>Other Products = 
   + Refinery gas
   + Ethane 
   + Petroleum Coke 
   + Lubricants 
   + White Spirit &amp; SPB
   + Bitumen 
   + Paraffin Waxes 
   + Other Petroleum Products</t>
        </r>
        <r>
          <rPr>
            <sz val="8"/>
            <rFont val="Tahoma"/>
            <family val="0"/>
          </rPr>
          <t xml:space="preserve">
</t>
        </r>
      </text>
    </comment>
    <comment ref="R10" authorId="0">
      <text>
        <r>
          <rPr>
            <b/>
            <sz val="9"/>
            <rFont val="Tahoma"/>
            <family val="2"/>
          </rPr>
          <t>Total Products = 
   +LPG
   + Naphtha
   + Gasoline 
   + Total Kerosene
   + Gas/Diesel oil
   + Fuel Oil 
   + Other Products</t>
        </r>
        <r>
          <rPr>
            <sz val="9"/>
            <rFont val="Tahoma"/>
            <family val="2"/>
          </rPr>
          <t xml:space="preserve">
</t>
        </r>
        <r>
          <rPr>
            <i/>
            <sz val="9"/>
            <rFont val="Tahoma"/>
            <family val="2"/>
          </rPr>
          <t>Demand for Total Products includes direct consumption of crude oil, NGL, and other hydrocarbons.</t>
        </r>
      </text>
    </comment>
    <comment ref="C12" authorId="0">
      <text>
        <r>
          <rPr>
            <b/>
            <sz val="9"/>
            <rFont val="Tahoma"/>
            <family val="2"/>
          </rPr>
          <t>Production:</t>
        </r>
        <r>
          <rPr>
            <sz val="9"/>
            <rFont val="Tahoma"/>
            <family val="2"/>
          </rPr>
          <t xml:space="preserve"> Marketed production, after removal of impurities but including quantities consumed by the producer in the production process</t>
        </r>
        <r>
          <rPr>
            <sz val="8"/>
            <rFont val="Tahoma"/>
            <family val="2"/>
          </rPr>
          <t xml:space="preserve">
</t>
        </r>
      </text>
    </comment>
    <comment ref="C14" authorId="0">
      <text>
        <r>
          <rPr>
            <b/>
            <sz val="9"/>
            <rFont val="Tahoma"/>
            <family val="2"/>
          </rPr>
          <t xml:space="preserve">Imports: </t>
        </r>
        <r>
          <rPr>
            <sz val="9"/>
            <rFont val="Tahoma"/>
            <family val="2"/>
          </rPr>
          <t xml:space="preserve">Goods having physically crossed the international boundaries, excluding transit trade, international marine and aviation bunkers
</t>
        </r>
      </text>
    </comment>
    <comment ref="C15" authorId="0">
      <text>
        <r>
          <rPr>
            <b/>
            <sz val="9"/>
            <rFont val="Tahoma"/>
            <family val="2"/>
          </rPr>
          <t xml:space="preserve">Exports: </t>
        </r>
        <r>
          <rPr>
            <sz val="9"/>
            <rFont val="Tahoma"/>
            <family val="2"/>
          </rPr>
          <t>Goods having physically crossed the international boundaries, excluding transit trade, international marine and aviation bunkers</t>
        </r>
      </text>
    </comment>
    <comment ref="I14" authorId="0">
      <text>
        <r>
          <rPr>
            <b/>
            <sz val="9"/>
            <rFont val="Tahoma"/>
            <family val="2"/>
          </rPr>
          <t xml:space="preserve">Imports: </t>
        </r>
        <r>
          <rPr>
            <sz val="9"/>
            <rFont val="Tahoma"/>
            <family val="2"/>
          </rPr>
          <t xml:space="preserve">Goods having physically crossed the international boundaries, excluding transit trade, international marine and aviation bunkers
</t>
        </r>
      </text>
    </comment>
    <comment ref="I15" authorId="0">
      <text>
        <r>
          <rPr>
            <b/>
            <sz val="9"/>
            <rFont val="Tahoma"/>
            <family val="2"/>
          </rPr>
          <t xml:space="preserve">Exports: </t>
        </r>
        <r>
          <rPr>
            <sz val="9"/>
            <rFont val="Tahoma"/>
            <family val="2"/>
          </rPr>
          <t>Goods having physically crossed the international boundaries, excluding transit trade, international marine and aviation bunkers</t>
        </r>
      </text>
    </comment>
    <comment ref="C18" authorId="0">
      <text>
        <r>
          <rPr>
            <b/>
            <sz val="9"/>
            <rFont val="Tahoma"/>
            <family val="2"/>
          </rPr>
          <t xml:space="preserve">Stock Change: 
</t>
        </r>
        <r>
          <rPr>
            <i/>
            <sz val="9"/>
            <rFont val="Tahoma"/>
            <family val="2"/>
          </rPr>
          <t>Closing minus opening level</t>
        </r>
        <r>
          <rPr>
            <sz val="9"/>
            <rFont val="Tahoma"/>
            <family val="2"/>
          </rPr>
          <t xml:space="preserve">
Positive number corresponds to stock build, negative number corresponds to stock draw</t>
        </r>
      </text>
    </comment>
    <comment ref="I18" authorId="0">
      <text>
        <r>
          <rPr>
            <b/>
            <sz val="9"/>
            <rFont val="Tahoma"/>
            <family val="2"/>
          </rPr>
          <t xml:space="preserve">Stock Change: 
</t>
        </r>
        <r>
          <rPr>
            <i/>
            <sz val="9"/>
            <rFont val="Tahoma"/>
            <family val="2"/>
          </rPr>
          <t>Closing minus opening level</t>
        </r>
        <r>
          <rPr>
            <sz val="9"/>
            <rFont val="Tahoma"/>
            <family val="2"/>
          </rPr>
          <t xml:space="preserve">
Positive number corresponds to stock build, negative number corresponds to stock draw</t>
        </r>
      </text>
    </comment>
    <comment ref="C20" authorId="0">
      <text>
        <r>
          <rPr>
            <b/>
            <sz val="9"/>
            <rFont val="Tahoma"/>
            <family val="2"/>
          </rPr>
          <t xml:space="preserve">Refinery Intake: </t>
        </r>
        <r>
          <rPr>
            <sz val="9"/>
            <rFont val="Tahoma"/>
            <family val="2"/>
          </rPr>
          <t xml:space="preserve">Observed refinery throughputs
</t>
        </r>
        <r>
          <rPr>
            <b/>
            <sz val="9"/>
            <rFont val="Tahoma"/>
            <family val="2"/>
          </rPr>
          <t>Refinery Intake = 
   + Production
   + From Other Sources
   + Imports
    - Exports
   + Products Transferred/Backflows
    - Direct Use
    - Stock change
    - Statistical Difference</t>
        </r>
        <r>
          <rPr>
            <sz val="9"/>
            <rFont val="Tahoma"/>
            <family val="2"/>
          </rPr>
          <t xml:space="preserve">
</t>
        </r>
      </text>
    </comment>
    <comment ref="C21" authorId="0">
      <text>
        <r>
          <rPr>
            <b/>
            <sz val="9"/>
            <rFont val="Tahoma"/>
            <family val="2"/>
          </rPr>
          <t xml:space="preserve">Closing Stocks: </t>
        </r>
        <r>
          <rPr>
            <sz val="9"/>
            <rFont val="Tahoma"/>
            <family val="2"/>
          </rPr>
          <t xml:space="preserve">Represents the primary stock level at the end of the month within national territories; includes stocks held by importers, refiners, stock holding organisations and governments
</t>
        </r>
      </text>
    </comment>
    <comment ref="I21" authorId="0">
      <text>
        <r>
          <rPr>
            <b/>
            <sz val="9"/>
            <rFont val="Tahoma"/>
            <family val="2"/>
          </rPr>
          <t xml:space="preserve">Closing Stocks: </t>
        </r>
        <r>
          <rPr>
            <sz val="9"/>
            <rFont val="Tahoma"/>
            <family val="2"/>
          </rPr>
          <t xml:space="preserve">Represents the primary stock level at the end of the month within national territories; includes stocks held by importers, refiners, stock holding organisations and governments
</t>
        </r>
      </text>
    </comment>
    <comment ref="I13" authorId="0">
      <text>
        <r>
          <rPr>
            <b/>
            <sz val="9"/>
            <rFont val="Tahoma"/>
            <family val="2"/>
          </rPr>
          <t>Receipts = Primary Product Receipts</t>
        </r>
        <r>
          <rPr>
            <i/>
            <sz val="9"/>
            <rFont val="Tahoma"/>
            <family val="2"/>
          </rPr>
          <t xml:space="preserve"> (quantities of oil used directly without processing in a refinery)</t>
        </r>
        <r>
          <rPr>
            <b/>
            <sz val="9"/>
            <rFont val="Tahoma"/>
            <family val="2"/>
          </rPr>
          <t xml:space="preserve">+ Recycled Products
</t>
        </r>
        <r>
          <rPr>
            <sz val="9"/>
            <rFont val="Tahoma"/>
            <family val="2"/>
          </rPr>
          <t xml:space="preserve">
</t>
        </r>
        <r>
          <rPr>
            <i/>
            <sz val="9"/>
            <rFont val="Tahoma"/>
            <family val="2"/>
          </rPr>
          <t>Receipts for Other Products include direct use of crude oil and NGL</t>
        </r>
      </text>
    </comment>
    <comment ref="I12" authorId="0">
      <text>
        <r>
          <rPr>
            <b/>
            <sz val="9"/>
            <rFont val="Tahoma"/>
            <family val="2"/>
          </rPr>
          <t xml:space="preserve">Refinery Output: </t>
        </r>
        <r>
          <rPr>
            <sz val="9"/>
            <rFont val="Tahoma"/>
            <family val="2"/>
          </rPr>
          <t>Gross output (including refinery fuel)</t>
        </r>
        <r>
          <rPr>
            <sz val="8"/>
            <rFont val="Tahoma"/>
            <family val="0"/>
          </rPr>
          <t xml:space="preserve">
</t>
        </r>
      </text>
    </comment>
    <comment ref="I20" authorId="0">
      <text>
        <r>
          <rPr>
            <b/>
            <sz val="9"/>
            <rFont val="Tahoma"/>
            <family val="2"/>
          </rPr>
          <t xml:space="preserve">Demand = 
  + Deliveries or sales to the inland market (domestic consumption)
  + Refinery Fuel
  + International Marine and Aviation Bunkers. 
</t>
        </r>
        <r>
          <rPr>
            <i/>
            <sz val="9"/>
            <rFont val="Tahoma"/>
            <family val="2"/>
          </rPr>
          <t>Demand for Other Products includes direct consumption of crude oil, NGL, and other hydrocarbons.</t>
        </r>
        <r>
          <rPr>
            <sz val="9"/>
            <rFont val="Tahoma"/>
            <family val="2"/>
          </rPr>
          <t xml:space="preserve">
</t>
        </r>
        <r>
          <rPr>
            <b/>
            <i/>
            <sz val="9"/>
            <rFont val="Tahoma"/>
            <family val="2"/>
          </rPr>
          <t>Demand = 
    + Refinery Output
    + Receipts
    + Imports
     - Exports
     - Products Transferred
    + Inter Product Transfers
     - Stock change
     - Statistical Difference</t>
        </r>
        <r>
          <rPr>
            <sz val="8"/>
            <rFont val="Tahoma"/>
            <family val="0"/>
          </rPr>
          <t xml:space="preserve">
</t>
        </r>
      </text>
    </comment>
    <comment ref="P10" authorId="0">
      <text>
        <r>
          <rPr>
            <b/>
            <sz val="9"/>
            <rFont val="Tahoma"/>
            <family val="2"/>
          </rPr>
          <t xml:space="preserve">Fuel Oil: </t>
        </r>
        <r>
          <rPr>
            <sz val="9"/>
            <rFont val="Tahoma"/>
            <family val="2"/>
          </rPr>
          <t>Heavy residual oil/boiler oil, including bunker oil</t>
        </r>
        <r>
          <rPr>
            <sz val="8"/>
            <rFont val="Tahoma"/>
            <family val="0"/>
          </rPr>
          <t xml:space="preserve">
</t>
        </r>
      </text>
    </comment>
    <comment ref="C19" authorId="0">
      <text>
        <r>
          <rPr>
            <b/>
            <sz val="9"/>
            <rFont val="Tahoma"/>
            <family val="2"/>
          </rPr>
          <t xml:space="preserve">Statistical Difference: </t>
        </r>
        <r>
          <rPr>
            <sz val="9"/>
            <rFont val="Tahoma"/>
            <family val="2"/>
          </rPr>
          <t>Differences between observed supply flows and Refinery Intake</t>
        </r>
        <r>
          <rPr>
            <b/>
            <sz val="9"/>
            <rFont val="Tahoma"/>
            <family val="2"/>
          </rPr>
          <t xml:space="preserve"> 
Statistical Difference = 
   + Production
   + From Other Sources
   + Imports
    - Exports
   + Products Transferred/Backflows
    - Direct Use
    - Stock change
    - Refinery Intake</t>
        </r>
        <r>
          <rPr>
            <sz val="8"/>
            <rFont val="Tahoma"/>
            <family val="0"/>
          </rPr>
          <t xml:space="preserve">
 </t>
        </r>
      </text>
    </comment>
    <comment ref="I19" authorId="0">
      <text>
        <r>
          <rPr>
            <b/>
            <sz val="9"/>
            <rFont val="Tahoma"/>
            <family val="2"/>
          </rPr>
          <t xml:space="preserve">Statistical Difference: </t>
        </r>
        <r>
          <rPr>
            <sz val="9"/>
            <rFont val="Tahoma"/>
            <family val="2"/>
          </rPr>
          <t xml:space="preserve">Differences between observed supply flows and Demand
 </t>
        </r>
        <r>
          <rPr>
            <b/>
            <sz val="9"/>
            <rFont val="Tahoma"/>
            <family val="2"/>
          </rPr>
          <t xml:space="preserve">
Statistical Difference = 
   + Refinery Output
   + Receipts
   + Imports
    - Exports
    - Products Transferred
    + Interproduct Transfers
    - Stock change
    - Demand</t>
        </r>
        <r>
          <rPr>
            <sz val="9"/>
            <rFont val="Tahoma"/>
            <family val="2"/>
          </rPr>
          <t xml:space="preserve">
</t>
        </r>
      </text>
    </comment>
    <comment ref="E10" authorId="0">
      <text>
        <r>
          <rPr>
            <b/>
            <sz val="9"/>
            <rFont val="Tahoma"/>
            <family val="2"/>
          </rPr>
          <t>NGL :</t>
        </r>
        <r>
          <rPr>
            <sz val="9"/>
            <rFont val="Tahoma"/>
            <family val="2"/>
          </rPr>
          <t xml:space="preserve"> Liquid or liquefied hydrocarbons recovered from gas separation plants and gas processing facilities.</t>
        </r>
      </text>
    </comment>
    <comment ref="K10" authorId="0">
      <text>
        <r>
          <rPr>
            <b/>
            <sz val="9"/>
            <rFont val="Tahoma"/>
            <family val="2"/>
          </rPr>
          <t>Naphtha:</t>
        </r>
        <r>
          <rPr>
            <sz val="9"/>
            <rFont val="Tahoma"/>
            <family val="2"/>
          </rPr>
          <t xml:space="preserve">  Comprises naphtha used as feedstocks for producing high octane gasoline and also as feedstock for thechemical/petrochemical industries
</t>
        </r>
      </text>
    </comment>
    <comment ref="C13" authorId="0">
      <text>
        <r>
          <rPr>
            <b/>
            <sz val="9"/>
            <rFont val="Tahoma"/>
            <family val="2"/>
          </rPr>
          <t>From Other Sources:</t>
        </r>
        <r>
          <rPr>
            <sz val="9"/>
            <rFont val="Tahoma"/>
            <family val="2"/>
          </rPr>
          <t xml:space="preserve">  Inputs of  Additives, Biofuels and Other Hydrocarbons that are produced from non-oil sources such as: coal,
natural gas or renewables</t>
        </r>
      </text>
    </comment>
    <comment ref="C17" authorId="0">
      <text>
        <r>
          <rPr>
            <b/>
            <sz val="9"/>
            <rFont val="Tahoma"/>
            <family val="2"/>
          </rPr>
          <t>Direct Use:</t>
        </r>
        <r>
          <rPr>
            <sz val="9"/>
            <rFont val="Tahoma"/>
            <family val="2"/>
          </rPr>
          <t xml:space="preserve"> refers to crude oil, NGL and other hydrocarbons which are used directly without being processed in oil refineries. This includes, for example, crude oil burned for electricity generation.</t>
        </r>
        <r>
          <rPr>
            <sz val="8"/>
            <rFont val="Tahoma"/>
            <family val="2"/>
          </rPr>
          <t xml:space="preserve">
</t>
        </r>
      </text>
    </comment>
    <comment ref="C16" authorId="0">
      <text>
        <r>
          <rPr>
            <b/>
            <sz val="9"/>
            <rFont val="Tahoma"/>
            <family val="2"/>
          </rPr>
          <t xml:space="preserve">Products transferred/Backflows: </t>
        </r>
        <r>
          <rPr>
            <sz val="9"/>
            <rFont val="Tahoma"/>
            <family val="2"/>
          </rPr>
          <t xml:space="preserve">Sum of Products transferred and Backflows from the Petrochemical industry. 
</t>
        </r>
        <r>
          <rPr>
            <sz val="9"/>
            <rFont val="Tahoma"/>
            <family val="2"/>
          </rPr>
          <t xml:space="preserve">
</t>
        </r>
      </text>
    </comment>
    <comment ref="I17" authorId="0">
      <text>
        <r>
          <rPr>
            <b/>
            <sz val="9"/>
            <rFont val="Tahoma"/>
            <family val="2"/>
          </rPr>
          <t xml:space="preserve">Interproduct Transfers: </t>
        </r>
        <r>
          <rPr>
            <sz val="9"/>
            <rFont val="Tahoma"/>
            <family val="2"/>
          </rPr>
          <t xml:space="preserve">Reclassification of products, because their specification has changed, or because they are blended into another product: a negative indicates a product that will be reclassified, a positive shows a  reclassified product
</t>
        </r>
        <r>
          <rPr>
            <i/>
            <sz val="9"/>
            <rFont val="Tahoma"/>
            <family val="2"/>
          </rPr>
          <t>Interproduct Transfers for Other Products includes interproduct transfers of crude oil and NGL</t>
        </r>
      </text>
    </comment>
    <comment ref="I16" authorId="0">
      <text>
        <r>
          <rPr>
            <b/>
            <sz val="9"/>
            <rFont val="Tahoma"/>
            <family val="2"/>
          </rPr>
          <t>Products Transferred</t>
        </r>
        <r>
          <rPr>
            <sz val="9"/>
            <rFont val="Tahoma"/>
            <family val="2"/>
          </rPr>
          <t xml:space="preserve"> :  Imported petroleum products which are reclassified as feedstocks for further processing in the refinery, without delivery to final consumers</t>
        </r>
      </text>
    </comment>
    <comment ref="C31" authorId="0">
      <text>
        <r>
          <rPr>
            <b/>
            <sz val="9"/>
            <rFont val="Tahoma"/>
            <family val="2"/>
          </rPr>
          <t xml:space="preserve">Refinery Losses: </t>
        </r>
        <r>
          <rPr>
            <sz val="9"/>
            <rFont val="Tahoma"/>
            <family val="2"/>
          </rPr>
          <t>Differences between observed refinery intake and gross refinery output. 
Losses may occur during the distillation processes due to evaporation.</t>
        </r>
        <r>
          <rPr>
            <b/>
            <sz val="9"/>
            <rFont val="Tahoma"/>
            <family val="2"/>
          </rPr>
          <t xml:space="preserve"> 
Refinery Losses = 
   Total Products Refinery Output
    - Total Refinery Intake
</t>
        </r>
        <r>
          <rPr>
            <sz val="8"/>
            <rFont val="Tahoma"/>
            <family val="0"/>
          </rPr>
          <t xml:space="preserve"> </t>
        </r>
      </text>
    </comment>
  </commentList>
</comments>
</file>

<file path=xl/sharedStrings.xml><?xml version="1.0" encoding="utf-8"?>
<sst xmlns="http://schemas.openxmlformats.org/spreadsheetml/2006/main" count="268" uniqueCount="226">
  <si>
    <t xml:space="preserve">Country </t>
  </si>
  <si>
    <t>Month</t>
  </si>
  <si>
    <t>Unit   :</t>
  </si>
  <si>
    <t>Crude Oil</t>
  </si>
  <si>
    <t>NGL</t>
  </si>
  <si>
    <t>Petroleum Products</t>
  </si>
  <si>
    <t>LPG</t>
  </si>
  <si>
    <t>Naphtha</t>
  </si>
  <si>
    <t>Gasoline</t>
  </si>
  <si>
    <t>Fuel Oil</t>
  </si>
  <si>
    <t>Production</t>
  </si>
  <si>
    <t>Refinery Output</t>
  </si>
  <si>
    <t>Direct Use</t>
  </si>
  <si>
    <t xml:space="preserve"> Demand</t>
  </si>
  <si>
    <t>Gas/ Diesel Oil</t>
  </si>
  <si>
    <t>Statistical Difference</t>
  </si>
  <si>
    <t>From Other sources</t>
  </si>
  <si>
    <t>Imports</t>
  </si>
  <si>
    <t>Exports</t>
  </si>
  <si>
    <t>Refinery Intake</t>
  </si>
  <si>
    <t>Total Kerosene</t>
  </si>
  <si>
    <t>Of which: Jet
Kerosene</t>
  </si>
  <si>
    <t>+</t>
  </si>
  <si>
    <t>-</t>
  </si>
  <si>
    <t>Stock Change</t>
  </si>
  <si>
    <t>Closing stocks</t>
  </si>
  <si>
    <t>(1)</t>
  </si>
  <si>
    <t>(2)</t>
  </si>
  <si>
    <t>(3)</t>
  </si>
  <si>
    <t>(4)</t>
  </si>
  <si>
    <t>(5)</t>
  </si>
  <si>
    <t>(6)</t>
  </si>
  <si>
    <t>(7)</t>
  </si>
  <si>
    <t>(8)</t>
  </si>
  <si>
    <t>(9)</t>
  </si>
  <si>
    <t>(10)</t>
  </si>
  <si>
    <t>(11)</t>
  </si>
  <si>
    <t>(12)</t>
  </si>
  <si>
    <t>(13)</t>
  </si>
  <si>
    <t>=</t>
  </si>
  <si>
    <t>Products Transferred</t>
  </si>
  <si>
    <t>Products Transferred
/Backflows</t>
  </si>
  <si>
    <t>Other</t>
  </si>
  <si>
    <t>Receipts</t>
  </si>
  <si>
    <t>Other
Products</t>
  </si>
  <si>
    <t>Automatic Checks</t>
  </si>
  <si>
    <t>Negative Stock Values</t>
  </si>
  <si>
    <t>Jet Kerosene</t>
  </si>
  <si>
    <t xml:space="preserve">Total Products sum </t>
  </si>
  <si>
    <t>Total sum</t>
  </si>
  <si>
    <t>Interproduct Transfers</t>
  </si>
  <si>
    <t>Interproduct transfers</t>
  </si>
  <si>
    <t>Automatic Checks Petroleum Products</t>
  </si>
  <si>
    <t>10. Gas/Diesel Oil</t>
  </si>
  <si>
    <t xml:space="preserve">11. Heavy Fuel Oil </t>
  </si>
  <si>
    <t xml:space="preserve">Production </t>
  </si>
  <si>
    <t xml:space="preserve">Imports/Exports </t>
  </si>
  <si>
    <t>Closing Stock</t>
  </si>
  <si>
    <t>Stocks Changes</t>
  </si>
  <si>
    <t>Refinery output</t>
  </si>
  <si>
    <t>Demand</t>
  </si>
  <si>
    <t>From Other Sources</t>
  </si>
  <si>
    <t xml:space="preserve"> 1. Crude Oil </t>
  </si>
  <si>
    <t xml:space="preserve"> 2. NGL</t>
  </si>
  <si>
    <t xml:space="preserve"> 3. Other</t>
  </si>
  <si>
    <t xml:space="preserve"> 4. Total</t>
  </si>
  <si>
    <t xml:space="preserve"> 5. LPG</t>
  </si>
  <si>
    <t xml:space="preserve"> 6. Naphtha</t>
  </si>
  <si>
    <t xml:space="preserve"> 7. Gasoline </t>
  </si>
  <si>
    <t xml:space="preserve"> 8. Total Kerosene</t>
  </si>
  <si>
    <t xml:space="preserve"> 9. Of which: Jet Kerosene</t>
  </si>
  <si>
    <t>12. Other Products</t>
  </si>
  <si>
    <t xml:space="preserve">13. Total Products </t>
  </si>
  <si>
    <t>Products Transferred/ Backflows</t>
  </si>
  <si>
    <t>PRODUCTS</t>
  </si>
  <si>
    <t>FLOWS</t>
  </si>
  <si>
    <t xml:space="preserve">: Including lease condensate  – excluding  NGL
</t>
  </si>
  <si>
    <t xml:space="preserve">: Refinery Feedstocks +  Additives/oxygenates + Other Hydrocarbons
</t>
  </si>
  <si>
    <t xml:space="preserve">: Comprises propane and butane 
</t>
  </si>
  <si>
    <t xml:space="preserve">: Comprises jet kerosene and other kerosene
</t>
  </si>
  <si>
    <t xml:space="preserve">: Heavy residual oil / boiler oil, including bunker oil  
</t>
  </si>
  <si>
    <t xml:space="preserve">: Observed refinery throughputs
</t>
  </si>
  <si>
    <t xml:space="preserve">: Gross output (including refinery fuel)
</t>
  </si>
  <si>
    <t xml:space="preserve">: Refinery gas, Ethane, Petroleum Coke, Lubricants, White Spirit &amp; SPB, Bitumen , Paraffin Waxes and 
  Other Petroleum Products  
</t>
  </si>
  <si>
    <t xml:space="preserve">: Marketed production, after removal of impurities but including quantities consumed by the producer in the
   production process
</t>
  </si>
  <si>
    <t xml:space="preserve">: Goods having physically crossed the international boundaries,  excluding transit trade, international marine 
  and aviation bunkers 
</t>
  </si>
  <si>
    <t xml:space="preserve">: Closing minus opening level. A positive number corresponds to stock build, negative number corresponds to 
  stock draw. 
</t>
  </si>
  <si>
    <t xml:space="preserve">: Represents the primary stocks level at the end of the month within national territories; includes stocks held 
  by importers, refiners, stock holding organisations and governments 
</t>
  </si>
  <si>
    <t xml:space="preserve">: Sum of categories (1) to (3)
  Total = Crude Oil + NGL + Other
</t>
  </si>
  <si>
    <t>TIME</t>
  </si>
  <si>
    <t xml:space="preserve">: Sum of categories (5) to (12)
  Demand for Total Products includes direct consumption of crude oil, NGL and Other Hydrocarbons  
</t>
  </si>
  <si>
    <t>: Inputs of  Additives, Biofuels and Other Hydrocarbons that are produced from non-oil sources such as: coal,
  natural gas or renewables</t>
  </si>
  <si>
    <r>
      <t xml:space="preserve">: Sum of Products transferred and Backflows from the Petrochemical industry
</t>
    </r>
  </si>
  <si>
    <t xml:space="preserve">: Refers to crude oil, NGL and other hydrocarbons which are used directly, without being processed in 
  oil refineries, for example: crude oil burned for electricity generation
</t>
  </si>
  <si>
    <t xml:space="preserve">: Differences between observed supply flows and Refinery Intake or Demand 
</t>
  </si>
  <si>
    <t>: Imported petroleum products which are reclassified as feedstocks for further processing in the refinery, 
  without delivery to final consumers</t>
  </si>
  <si>
    <t>: Liquid or liquefied hydrocarbons recovered from gas separation plants and gas processing facilities</t>
  </si>
  <si>
    <t>: Comprises naphtha used as feedstocks for producing high octane gasoline and also as feedstock for the
  chemical/petrochemical industries</t>
  </si>
  <si>
    <t xml:space="preserve">: Aviation fuel used for aviation turbine power units.
  This amount is a subset of the amount reported under Total Kerosene
</t>
  </si>
  <si>
    <t>Blocked out cells</t>
  </si>
  <si>
    <t>Negative Products Transferred</t>
  </si>
  <si>
    <t xml:space="preserve">: Comprises motor gasoline and aviation gasoline. Motorgasoline includes biogasoline, e.g. ethanol blends
</t>
  </si>
  <si>
    <t xml:space="preserve">: For automotive and other purposes. Biodiesel is included
</t>
  </si>
  <si>
    <t>Bitumen is a solid, semi-solid or viscous hydrocarbon with a colloidal structure, being brown to black in colour, obtained as a residue in the distillation of crude oil, by vacuum distillation of oil residues from atmospheric distillation.  Bitumen is often referred to as asphalt and is primarily used for construction of roads and for roofing material.  This category includes fluidized and cut back bitumen.</t>
  </si>
  <si>
    <t>White Spirit and SBP are defined as refined distillate intermediates with a distillation in the naphtha/kerosene range. They are sub-divided as:</t>
  </si>
  <si>
    <t>Lubricants are hydrocarbons produced from distillate by product; they are mainly used to reduce friction between bearing surfaces.  This category includes all finished grades of lubricating oil, from spindle oil to cylinder oil, and those used in greases, including motor oils and all grades of lubricating oil base stocks.</t>
  </si>
  <si>
    <t>Refinery gas includes a mixture of non-condensible gases mainly consisting of hydrogen, methane, ethane and olefins obtained during distillation of crude oil or treatment of oil products (e.g. cracking) in refineries.  This also includes gases which are returned from the petrochemical industry.</t>
  </si>
  <si>
    <t>This category includes synthetic crude oil from tar sands, shale oil, etc., liquids from coal liquefaction, output of liquids from natural gas conversion into gasoline, hydrogen and emulsified oils (e.g. Orimulsion).</t>
  </si>
  <si>
    <t>Additives are non-hydrocarbon compounds added to or blended with a product to modify fuel properties (octane, cetane, cold properties, etc.):</t>
  </si>
  <si>
    <t>A refinery feedstock is a processed oil destined for further processing (e.g. straight run fuel oil or vacuum gas oil) excluding blending.  With further processing, it will be transformed into one or more components and/or finished products.  This definition also covers returns from the petrochemical industry to the refining industry (e.g. pyrolysis gasoline, C4 fractions, gas oil and fuel oil fractions).</t>
  </si>
  <si>
    <t>NGL are liquid or liquefied hydrocarbons recovered from natural gas in separation facilities or gas processing plants.  Natural gas liquids include ethane, propane, butane (normal and iso-), (iso) pentane and pentanes plus (sometimes referred to as natural gasoline or plant condensate).</t>
  </si>
  <si>
    <t>Crude oil is a mineral oil of natural origin comprising a mixture of hydrocarbons and associated impurities, such as sulphur. It exists in the liquid phase under normal surface temperature and pressure and its physical characteristics (density, viscosity, etc.) are highly variable.  This category includes field or lease condensate recovered from associated and non-associated gas where it is commingled with the commercial crude oil stream.</t>
  </si>
  <si>
    <t>REFINERY INPUTS</t>
  </si>
  <si>
    <t>1.</t>
  </si>
  <si>
    <t>CRUDE OIL</t>
  </si>
  <si>
    <t>2.</t>
  </si>
  <si>
    <t>NATURAL GAS LIQUIDS (NGL)</t>
  </si>
  <si>
    <t>3.</t>
  </si>
  <si>
    <t>OTHERS</t>
  </si>
  <si>
    <t>a.  Refinery Feedstocks</t>
  </si>
  <si>
    <t>b.1  Additives/Oxygenates</t>
  </si>
  <si>
    <t>i.  oxygenates, such as alcohols (methanol, ethanol), ethers (such as MTBE (methyl tertiary butyl ether), ETBE (ethyl tertiary butyl ether), TAME (tertiary amyl methyl ether));</t>
  </si>
  <si>
    <t>ii.  esters (e.g. rapeseed or dimethylester, etc.);</t>
  </si>
  <si>
    <t>iii.  chemical compounds (such as TML, TEL and detergents).</t>
  </si>
  <si>
    <t>b.2  Biofuels</t>
  </si>
  <si>
    <t>Biofuels such as biogasoline and biodiesel that are blended into gasoline and diesel at oil refineries.</t>
  </si>
  <si>
    <t>i.  Biogasoline: a gasoline quality liquid fuel produced from biomass or used cooking oils consists of bioethanol, biomethanol, BioETBE and bioMTBE</t>
  </si>
  <si>
    <t>ii.  Biodiesel: a diesel quality liquid fuel produced from biomass or used cooking oils,  consists of Biodiesel, bio-dimethylether, Fischer-Tropsh and cold pressed biooil.</t>
  </si>
  <si>
    <t>iii.  Bioethanol:  ethanol produced from biomass and/or biodegradable fraction of waste;</t>
  </si>
  <si>
    <t>iv.  Biomethanol:  methanol produced from biomass and/or the biodegradable fraction of waste;</t>
  </si>
  <si>
    <t>v.  Biodimethylether:  a diesel quality fuel produced from biomass and/or the biodegradable fraction of waste;</t>
  </si>
  <si>
    <t>vi.  Biooil:  a pyrolysis oil fuel produced from biomass</t>
  </si>
  <si>
    <t>c.  Other Hydrocarbons</t>
  </si>
  <si>
    <t>PETROLEUM PRODUCTS</t>
  </si>
  <si>
    <t>LIQUEFIED PETROLEUM GASES (LPG)</t>
  </si>
  <si>
    <t>GASOLINE</t>
  </si>
  <si>
    <t>Gasoline includes motor gasoline, aviation gasoline and gasoline type jet fuel as defined below:</t>
  </si>
  <si>
    <t>a. Motor Gasoline</t>
  </si>
  <si>
    <t>b. Aviation Gasoline</t>
  </si>
  <si>
    <t>c. Gasoline Type Jet Fuel (Naphtha type Jet Fuel or JP4)</t>
  </si>
  <si>
    <t>4.</t>
  </si>
  <si>
    <t>TOTAL KEROSENE</t>
  </si>
  <si>
    <t>This category includes kerosene type Jet Fuel and Other Kerosene as defined below:</t>
  </si>
  <si>
    <t>a. Kerosene Type Jet Fuel</t>
  </si>
  <si>
    <t>b. Other Kerosene</t>
  </si>
  <si>
    <t>5.</t>
  </si>
  <si>
    <t>GAS/DIESEL OIL (DISTILLATE FUEL OIL)</t>
  </si>
  <si>
    <t>6.</t>
  </si>
  <si>
    <t>FUEL OIL</t>
  </si>
  <si>
    <t>7.</t>
  </si>
  <si>
    <t>OTHER PRODUCTS</t>
  </si>
  <si>
    <t>a. Refinery Gas (not liquefied)</t>
  </si>
  <si>
    <t>b. Ethane</t>
  </si>
  <si>
    <t>c. Petroleum Coke</t>
  </si>
  <si>
    <t>d. Lubricants</t>
  </si>
  <si>
    <t>e. White Spirit and SBP</t>
  </si>
  <si>
    <t>f. Bitumen</t>
  </si>
  <si>
    <t>g. Paraffin Waxes</t>
  </si>
  <si>
    <t>h. Other Products</t>
  </si>
  <si>
    <t>8.</t>
  </si>
  <si>
    <t>TOTAL PRODUCTS</t>
  </si>
  <si>
    <t>Total Products is the total output of the refinery which is the sum of all petroleum products mentioned above.</t>
  </si>
  <si>
    <t>PRODUCTION</t>
  </si>
  <si>
    <t>FROM OTHER SOURCES</t>
  </si>
  <si>
    <t>IMPORTS AND EXPORTS</t>
  </si>
  <si>
    <t>DIRECT USE</t>
  </si>
  <si>
    <t>STOCK CLOSING</t>
  </si>
  <si>
    <t>This refers to total stocks on national territory including stocks held by governments, by major consumers or by stockholding organisations, stocks held on board incoming ocean vessels, stocks held in bonded areas and stocks held for others, whether under bilateral government agreement or not. In JODI, this refers to stock closing in the end of the month.</t>
  </si>
  <si>
    <t>STOCK CHANGES</t>
  </si>
  <si>
    <t>Stock changes should reflect the difference between opening stock level and closing stock level for stocks held on national territory. A stock build is shown as a negative number, and a stock draw as a positive number.</t>
  </si>
  <si>
    <t>STATISTICAL DIFFERENCES</t>
  </si>
  <si>
    <t xml:space="preserve">These are calculated as (Production + Imports - Exports + Product Transfers/Backflows - Direct Use ± Stock Change) - Refinery Intake. </t>
  </si>
  <si>
    <t>9.</t>
  </si>
  <si>
    <t>REFINERY INTAKE</t>
  </si>
  <si>
    <t>This refers to the total amount of crude oil, NGL, other hydrocarbons and additives that are observed to have entered the refinery process.</t>
  </si>
  <si>
    <t>10.</t>
  </si>
  <si>
    <t>REFINERY OUTPUT</t>
  </si>
  <si>
    <t>This is production of finished products at a refinery or blending plant. This category excludes Refinery Losses, but includes Refinery Fuel.</t>
  </si>
  <si>
    <t>11.</t>
  </si>
  <si>
    <t>12.</t>
  </si>
  <si>
    <t>INTERPRODUCT TRANSFERS</t>
  </si>
  <si>
    <t>13.</t>
  </si>
  <si>
    <t>DEMAND</t>
  </si>
  <si>
    <t xml:space="preserve">The total demand of oil in a country includes the volume of oil required, on the one hand to supply all final consumers, energy transformation units (including refineries), energy producers within the country and on the other hand to provide all the national and foreign customers with fuels which they will use in international navigation and aviation (e.g. international aviation, marine bunkers, fishing etc.). </t>
  </si>
  <si>
    <t>Total oil demand also includes volumes of crude oil, NGL and other hydrocarbons which are used directly without being processed in petroleum refineries (direct use). It concerns mainly oil which can be used unprocessed by power plants to generate electricity and heat.</t>
  </si>
  <si>
    <t>Stat. Diff./Refinery Intake</t>
  </si>
  <si>
    <r>
      <t xml:space="preserve">Refers to </t>
    </r>
    <r>
      <rPr>
        <b/>
        <sz val="11"/>
        <rFont val="Times New Roman"/>
        <family val="1"/>
      </rPr>
      <t xml:space="preserve">Indigenous Production </t>
    </r>
    <r>
      <rPr>
        <sz val="11"/>
        <rFont val="Times New Roman"/>
        <family val="1"/>
      </rPr>
      <t>of Crude Oil, NGL and other Hydrocarbons: Report all production within national boundaries including off-shore production.  Production should only include marketable production, excluding volumes returned to formation.  Such production should include all crude oil, NGL, condensates and oil from shale and tar sands, etc.  It should also include the receipts of additives/oxygenates by refineries and blending plants from outside the refinery sector.</t>
    </r>
  </si>
  <si>
    <r>
      <t>Imports and Exports</t>
    </r>
    <r>
      <rPr>
        <sz val="11"/>
        <rFont val="Times New Roman"/>
        <family val="1"/>
      </rPr>
      <t xml:space="preserve"> data should reflect amounts having crossed the national territorial boundaries, whether customs clearance has taken place or not.  Quantities of crude oil and products imported or exported under processing agreements (i.e. refining on account) should be included.  stry should be included.</t>
    </r>
  </si>
  <si>
    <r>
      <t xml:space="preserve">Note 1: </t>
    </r>
    <r>
      <rPr>
        <sz val="11"/>
        <rFont val="Times New Roman"/>
        <family val="1"/>
      </rPr>
      <t>Re-exports of oil imported for processing within bonded areas should be included as an export of product from the processing country to the final destination.</t>
    </r>
  </si>
  <si>
    <r>
      <t>Note 2:</t>
    </r>
    <r>
      <rPr>
        <b/>
        <sz val="11"/>
        <rFont val="Times New Roman"/>
        <family val="1"/>
      </rPr>
      <t xml:space="preserve"> </t>
    </r>
    <r>
      <rPr>
        <sz val="11"/>
        <rFont val="Times New Roman"/>
        <family val="1"/>
      </rPr>
      <t xml:space="preserve">Imports or exports of ethanol (reported in the Additives/Oxygenate column) should relate to the quantities destined for fuel use. </t>
    </r>
  </si>
  <si>
    <r>
      <t xml:space="preserve">PRODUCTS TRANSFERS/BACKFLOWS </t>
    </r>
    <r>
      <rPr>
        <sz val="11"/>
        <rFont val="Times New Roman"/>
        <family val="1"/>
      </rPr>
      <t>(Sum of Products Transfers and Backflows from Petrochemical Industry)</t>
    </r>
  </si>
  <si>
    <r>
      <t>Products Transferred</t>
    </r>
    <r>
      <rPr>
        <sz val="11"/>
        <rFont val="Times New Roman"/>
        <family val="1"/>
      </rPr>
      <t xml:space="preserve"> are imported petroleum products which are reclassified as feedstocks for further processing in the refinery, without delivery to final consumers.  For example, naphtha imported for upgrading would be first reported as imports of naphtha, and then appear also as products transferred of naphtha. </t>
    </r>
  </si>
  <si>
    <r>
      <t xml:space="preserve">Backflows from Petrochemical Industry </t>
    </r>
    <r>
      <rPr>
        <sz val="11"/>
        <rFont val="Times New Roman"/>
        <family val="1"/>
      </rPr>
      <t>are finished or semi-finished products which are returned from final consumers to refineries for processing, blending or sale.  They are usually by-products of petrochemical manufacturing.  For integrated petrochemical industries this flow should be estimated.  Transfers from one refinery to another within the country should be excluded.</t>
    </r>
  </si>
  <si>
    <r>
      <t xml:space="preserve">Direct Use </t>
    </r>
    <r>
      <rPr>
        <sz val="11"/>
        <rFont val="Times New Roman"/>
        <family val="1"/>
      </rPr>
      <t>refers to Crude oil, NGL and other hydrocarbons which are used directly without being processed in oil refineries are reported as Direct use.  This includes, for example, crude oil burned for electricity generation.</t>
    </r>
  </si>
  <si>
    <r>
      <t>RECEIPTS (</t>
    </r>
    <r>
      <rPr>
        <sz val="11"/>
        <rFont val="Times New Roman"/>
        <family val="1"/>
      </rPr>
      <t>Includes primary product receipts and recycled products)</t>
    </r>
  </si>
  <si>
    <r>
      <t>Primary Product Receipts:</t>
    </r>
    <r>
      <rPr>
        <sz val="11"/>
        <rFont val="Times New Roman"/>
        <family val="1"/>
      </rPr>
      <t xml:space="preserve"> Quantities of indigenous or imported crude oil (including condensate) and indigenous NGL which are </t>
    </r>
    <r>
      <rPr>
        <b/>
        <i/>
        <sz val="11"/>
        <rFont val="Times New Roman"/>
        <family val="1"/>
      </rPr>
      <t>used directly</t>
    </r>
    <r>
      <rPr>
        <sz val="11"/>
        <rFont val="Times New Roman"/>
        <family val="1"/>
      </rPr>
      <t xml:space="preserve"> without being processed in an oil refinery.  For example, crude oil used to generate electricity should be placed in primary product receipts of crude oil. Quantities of indigenous NGL which are not included in refinery intake should be reported in primary product receipts of NGL, then transferred through the Interproduct transfers line to the allocated product type.  Please note that this flow includes the amounts of backflows from the petrochemical industry which, although not primary fuel, are used directly. </t>
    </r>
  </si>
  <si>
    <r>
      <t>Recycled Products:</t>
    </r>
    <r>
      <rPr>
        <sz val="11"/>
        <rFont val="Times New Roman"/>
        <family val="1"/>
      </rPr>
      <t xml:space="preserve"> These are finished products which pass a second time through the marketing network, </t>
    </r>
    <r>
      <rPr>
        <b/>
        <sz val="11"/>
        <rFont val="Times New Roman"/>
        <family val="1"/>
      </rPr>
      <t>after</t>
    </r>
    <r>
      <rPr>
        <sz val="11"/>
        <rFont val="Times New Roman"/>
        <family val="1"/>
      </rPr>
      <t xml:space="preserve"> having been once delivered to final consumers (e.g. used lubricants which are reprocessed). These quantities should be distinguished from petrochemical Backflows.  </t>
    </r>
  </si>
  <si>
    <r>
      <t>Interproduct Transfers</t>
    </r>
    <r>
      <rPr>
        <sz val="11"/>
        <rFont val="Times New Roman"/>
        <family val="1"/>
      </rPr>
      <t xml:space="preserve"> Result from reclassification of products either because their specification has changed, or because they are blended into another product. For example, quantities of kerosene may be reclassified as gasoil after blending with the latter in order to meet its winter diesel specification.  A negative entry for one product must be compensated by a positive entry (or several entries) for one or several products and vice versa.  The total net effect should be zero.</t>
    </r>
  </si>
  <si>
    <t>Stat. Diff. /Demand</t>
  </si>
  <si>
    <t>Refinery Losses</t>
  </si>
  <si>
    <t>NAPHTHA</t>
  </si>
  <si>
    <t xml:space="preserve">Petroleum coke is a black solid by-product, obtained mainly by cracking and carbonising petroleum derived feedstock, vacuum bottoms, tar and pitches in processes such as delayed coking or fluid coking.  It consists mainly of carbon (90 to 95%) and has a low ash content.  It is used as a feedstock in coke ovens for the steel industry, for heating purposes, for electrode manufacture and for production of chemicals.  The two most important qualities are "green coke" and "calcinated coke".  This category also includes "catalyst coke" deposited on the catalyst during refining processes; this coke is not recoverable and is usually burned as refinery fuel.  
</t>
  </si>
  <si>
    <t>Other Products is the sum of Refinery Gas (not liquefied), Ethane, Petroleum Coke, Lubricants, White Spirit &amp; SBP, Bitumen, Paraffin Waxes and Other products as defined below:</t>
  </si>
  <si>
    <r>
      <t xml:space="preserve">These refers to supplies of </t>
    </r>
    <r>
      <rPr>
        <b/>
        <sz val="11"/>
        <rFont val="Times New Roman"/>
        <family val="1"/>
      </rPr>
      <t xml:space="preserve">Additives, </t>
    </r>
    <r>
      <rPr>
        <b/>
        <i/>
        <sz val="11"/>
        <rFont val="Times New Roman"/>
        <family val="1"/>
      </rPr>
      <t xml:space="preserve">Biofuels </t>
    </r>
    <r>
      <rPr>
        <b/>
        <sz val="11"/>
        <rFont val="Times New Roman"/>
        <family val="1"/>
      </rPr>
      <t>and Other Hydrocarbons</t>
    </r>
    <r>
      <rPr>
        <sz val="11"/>
        <rFont val="Times New Roman"/>
        <family val="1"/>
      </rPr>
      <t xml:space="preserve"> that are produced from non-oil sources such as: coal, natural gas and renewable energy such as biofuels.</t>
    </r>
  </si>
  <si>
    <r>
      <t xml:space="preserve">Total
</t>
    </r>
    <r>
      <rPr>
        <sz val="10"/>
        <rFont val="Arial"/>
        <family val="2"/>
      </rPr>
      <t>(1)+(2)+(3)</t>
    </r>
  </si>
  <si>
    <r>
      <t>Total Products</t>
    </r>
    <r>
      <rPr>
        <sz val="9"/>
        <rFont val="Arial"/>
        <family val="2"/>
      </rPr>
      <t xml:space="preserve"> (5)+(6)+(7) +(8)+(10) +(11)+(12)</t>
    </r>
  </si>
  <si>
    <t>Joint Organisations Data Initiative - Oil</t>
  </si>
  <si>
    <t>Monthly Questionnaire</t>
  </si>
  <si>
    <r>
      <t>:</t>
    </r>
    <r>
      <rPr>
        <b/>
        <sz val="11"/>
        <color indexed="10"/>
        <rFont val="Arial"/>
        <family val="2"/>
      </rPr>
      <t>M-1</t>
    </r>
    <r>
      <rPr>
        <sz val="11"/>
        <rFont val="Arial"/>
        <family val="2"/>
      </rPr>
      <t xml:space="preserve"> is Last Month, or the month previous to the current month.</t>
    </r>
  </si>
  <si>
    <r>
      <t xml:space="preserve">: Primary Product Receipts (quantities of oil used directly without processing in a refinery) + Recycled Products
 </t>
    </r>
    <r>
      <rPr>
        <i/>
        <sz val="11"/>
        <rFont val="Arial"/>
        <family val="2"/>
      </rPr>
      <t xml:space="preserve"> Receipts for Other Products include direct use of crude oil and NGL  </t>
    </r>
    <r>
      <rPr>
        <sz val="11"/>
        <rFont val="Arial"/>
        <family val="2"/>
      </rPr>
      <t xml:space="preserve">
</t>
    </r>
  </si>
  <si>
    <r>
      <t xml:space="preserve">: Reclassification of products, because their specification has changed, or because they are blended into another
  product: a negative indicates a product that will be reclassified, a positive shows a  reclassified product 
 </t>
    </r>
    <r>
      <rPr>
        <i/>
        <sz val="11"/>
        <rFont val="Arial"/>
        <family val="2"/>
      </rPr>
      <t xml:space="preserve"> Interproduct Transfers for Other Products includes interproduct transfers of crude oil and NGL</t>
    </r>
  </si>
  <si>
    <r>
      <t xml:space="preserve">: Deliveries or sales to the inland market (domestic consumption) plus Refinery Fuel plus International Marine 
  and Aviation Bunkers
  </t>
    </r>
    <r>
      <rPr>
        <i/>
        <sz val="11"/>
        <rFont val="Arial"/>
        <family val="2"/>
      </rPr>
      <t>Demand for Other Products includes direct consumption of crude oil, NGL, and other hydrocarbons.</t>
    </r>
  </si>
  <si>
    <r>
      <t>LPG are light paraffinic hydrocarbons derived from the refinery processes, crude oil stabilisation and natural gas processing plants.  They consist mainly of propane (C</t>
    </r>
    <r>
      <rPr>
        <vertAlign val="subscript"/>
        <sz val="11"/>
        <rFont val="Arial"/>
        <family val="2"/>
      </rPr>
      <t>3</t>
    </r>
    <r>
      <rPr>
        <sz val="11"/>
        <rFont val="Arial"/>
        <family val="2"/>
      </rPr>
      <t>H</t>
    </r>
    <r>
      <rPr>
        <vertAlign val="subscript"/>
        <sz val="11"/>
        <rFont val="Arial"/>
        <family val="2"/>
      </rPr>
      <t>8</t>
    </r>
    <r>
      <rPr>
        <sz val="11"/>
        <rFont val="Arial"/>
        <family val="2"/>
      </rPr>
      <t>) and butane (C</t>
    </r>
    <r>
      <rPr>
        <vertAlign val="subscript"/>
        <sz val="11"/>
        <rFont val="Arial"/>
        <family val="2"/>
      </rPr>
      <t>4</t>
    </r>
    <r>
      <rPr>
        <sz val="11"/>
        <rFont val="Arial"/>
        <family val="2"/>
      </rPr>
      <t>H</t>
    </r>
    <r>
      <rPr>
        <vertAlign val="subscript"/>
        <sz val="11"/>
        <rFont val="Arial"/>
        <family val="2"/>
      </rPr>
      <t>l0</t>
    </r>
    <r>
      <rPr>
        <sz val="11"/>
        <rFont val="Arial"/>
        <family val="2"/>
      </rPr>
      <t xml:space="preserve">) or a combination of the two.  They could also include propylene, butylene, isobutene and isobutylene.  
LPG are normally liquefied under pressure for transportation and storage. </t>
    </r>
  </si>
  <si>
    <r>
      <t>Naphtha is a feedstock destined for either the petrochemical industry (e.g. ethylene manufacture or aromatics production).  Naphtha comprises material in the 30</t>
    </r>
    <r>
      <rPr>
        <vertAlign val="superscript"/>
        <sz val="11"/>
        <rFont val="Arial"/>
        <family val="2"/>
      </rPr>
      <t>o</t>
    </r>
    <r>
      <rPr>
        <sz val="11"/>
        <rFont val="Arial"/>
        <family val="2"/>
      </rPr>
      <t>C and 2l0</t>
    </r>
    <r>
      <rPr>
        <vertAlign val="superscript"/>
        <sz val="11"/>
        <rFont val="Arial"/>
        <family val="2"/>
      </rPr>
      <t>o</t>
    </r>
    <r>
      <rPr>
        <sz val="11"/>
        <rFont val="Arial"/>
        <family val="2"/>
      </rPr>
      <t>C distillation range or part of this range. Naphtha imported for blending is reported as an import of naphtha, then shown on the interproduct transfer row, as a negative entry for Naphtha, and a positive entry for the corresponding finished product.</t>
    </r>
  </si>
  <si>
    <r>
      <t>Motor gasoline consists of a mixture of light hydrocarbons distilling between 35</t>
    </r>
    <r>
      <rPr>
        <vertAlign val="superscript"/>
        <sz val="11"/>
        <rFont val="Arial"/>
        <family val="2"/>
      </rPr>
      <t>o</t>
    </r>
    <r>
      <rPr>
        <sz val="11"/>
        <rFont val="Arial"/>
        <family val="2"/>
      </rPr>
      <t>C and 215</t>
    </r>
    <r>
      <rPr>
        <vertAlign val="superscript"/>
        <sz val="11"/>
        <rFont val="Arial"/>
        <family val="2"/>
      </rPr>
      <t>o</t>
    </r>
    <r>
      <rPr>
        <sz val="11"/>
        <rFont val="Arial"/>
        <family val="2"/>
      </rPr>
      <t>C.  It is used as a fuel for land based spark ignition engines.  Motor gasoline may include additives, oxygenates and octane enhancers, including lead compounds such as TEL (Tetraethyl lead) and TML (tetramethyl lead).</t>
    </r>
  </si>
  <si>
    <r>
      <t>This is motor spirit prepared especially for aviation piston engines, with an octane number suited to the engine, a freezing point of -60</t>
    </r>
    <r>
      <rPr>
        <vertAlign val="superscript"/>
        <sz val="11"/>
        <rFont val="Arial"/>
        <family val="2"/>
      </rPr>
      <t>o</t>
    </r>
    <r>
      <rPr>
        <sz val="11"/>
        <rFont val="Arial"/>
        <family val="2"/>
      </rPr>
      <t>C and a distillation range usually within the limits of 30</t>
    </r>
    <r>
      <rPr>
        <vertAlign val="superscript"/>
        <sz val="11"/>
        <rFont val="Arial"/>
        <family val="2"/>
      </rPr>
      <t>o</t>
    </r>
    <r>
      <rPr>
        <sz val="11"/>
        <rFont val="Arial"/>
        <family val="2"/>
      </rPr>
      <t>C and 180</t>
    </r>
    <r>
      <rPr>
        <vertAlign val="superscript"/>
        <sz val="11"/>
        <rFont val="Arial"/>
        <family val="2"/>
      </rPr>
      <t>o</t>
    </r>
    <r>
      <rPr>
        <sz val="11"/>
        <rFont val="Arial"/>
        <family val="2"/>
      </rPr>
      <t>C.</t>
    </r>
  </si>
  <si>
    <r>
      <t>This includes all light hydrocarbon oils for use in aviation turbine power units, distilling between 100</t>
    </r>
    <r>
      <rPr>
        <vertAlign val="superscript"/>
        <sz val="11"/>
        <rFont val="Arial"/>
        <family val="2"/>
      </rPr>
      <t>o</t>
    </r>
    <r>
      <rPr>
        <sz val="11"/>
        <rFont val="Arial"/>
        <family val="2"/>
      </rPr>
      <t>C and 250</t>
    </r>
    <r>
      <rPr>
        <vertAlign val="superscript"/>
        <sz val="11"/>
        <rFont val="Arial"/>
        <family val="2"/>
      </rPr>
      <t>o</t>
    </r>
    <r>
      <rPr>
        <sz val="11"/>
        <rFont val="Arial"/>
        <family val="2"/>
      </rPr>
      <t>C.  They are obtained by blending kerosenes and gasoline or naphtha in such a way that the aromatic content does not exceed 25% in volume, and the vapour pressure is between 13.7kPa and 20.6kPa.</t>
    </r>
  </si>
  <si>
    <r>
      <t>This is a distillate used for aviation turbine power units.  It has the same distillation characteristics between 150</t>
    </r>
    <r>
      <rPr>
        <vertAlign val="superscript"/>
        <sz val="11"/>
        <rFont val="Arial"/>
        <family val="2"/>
      </rPr>
      <t>o</t>
    </r>
    <r>
      <rPr>
        <sz val="11"/>
        <rFont val="Arial"/>
        <family val="2"/>
      </rPr>
      <t>C and 300</t>
    </r>
    <r>
      <rPr>
        <vertAlign val="superscript"/>
        <sz val="11"/>
        <rFont val="Arial"/>
        <family val="2"/>
      </rPr>
      <t>o</t>
    </r>
    <r>
      <rPr>
        <sz val="11"/>
        <rFont val="Arial"/>
        <family val="2"/>
      </rPr>
      <t>C (generally not above 250</t>
    </r>
    <r>
      <rPr>
        <vertAlign val="superscript"/>
        <sz val="11"/>
        <rFont val="Arial"/>
        <family val="2"/>
      </rPr>
      <t>o</t>
    </r>
    <r>
      <rPr>
        <sz val="11"/>
        <rFont val="Arial"/>
        <family val="2"/>
      </rPr>
      <t>C) and flash point as kerosene.  In addition, it has particular specifications (such as freezing point) which are established by the International Air Transport Association (IATA). This category includes kerosene blending components</t>
    </r>
  </si>
  <si>
    <r>
      <t>Kerosene comprises refined petroleum distillate and is used in sectors other than aircraft transport. It distils between 150</t>
    </r>
    <r>
      <rPr>
        <vertAlign val="superscript"/>
        <sz val="11"/>
        <rFont val="Arial"/>
        <family val="2"/>
      </rPr>
      <t>o</t>
    </r>
    <r>
      <rPr>
        <sz val="11"/>
        <rFont val="Arial"/>
        <family val="2"/>
      </rPr>
      <t>C and 300</t>
    </r>
    <r>
      <rPr>
        <vertAlign val="superscript"/>
        <sz val="11"/>
        <rFont val="Arial"/>
        <family val="2"/>
      </rPr>
      <t>o</t>
    </r>
    <r>
      <rPr>
        <sz val="11"/>
        <rFont val="Arial"/>
        <family val="2"/>
      </rPr>
      <t>C.</t>
    </r>
  </si>
  <si>
    <r>
      <t>Gas/diesel oil is primarily a medium distillate distilling between 180</t>
    </r>
    <r>
      <rPr>
        <vertAlign val="superscript"/>
        <sz val="11"/>
        <rFont val="Arial"/>
        <family val="2"/>
      </rPr>
      <t>o</t>
    </r>
    <r>
      <rPr>
        <sz val="11"/>
        <rFont val="Arial"/>
        <family val="2"/>
      </rPr>
      <t>C and 380</t>
    </r>
    <r>
      <rPr>
        <vertAlign val="superscript"/>
        <sz val="11"/>
        <rFont val="Arial"/>
        <family val="2"/>
      </rPr>
      <t>o</t>
    </r>
    <r>
      <rPr>
        <sz val="11"/>
        <rFont val="Arial"/>
        <family val="2"/>
      </rPr>
      <t>C, and mainly used for diesel compression ignition (cars, trucks, etc.), usually of low sulphur content.</t>
    </r>
  </si>
  <si>
    <r>
      <t>This covers all residual (heavy) fuel oils (including those obtained by blending).  Kinematic viscosity is above 10 cSt at 80</t>
    </r>
    <r>
      <rPr>
        <vertAlign val="superscript"/>
        <sz val="11"/>
        <rFont val="Arial"/>
        <family val="2"/>
      </rPr>
      <t>o</t>
    </r>
    <r>
      <rPr>
        <sz val="11"/>
        <rFont val="Arial"/>
        <family val="2"/>
      </rPr>
      <t>C.  The flash point is always above 50</t>
    </r>
    <r>
      <rPr>
        <vertAlign val="superscript"/>
        <sz val="11"/>
        <rFont val="Arial"/>
        <family val="2"/>
      </rPr>
      <t>o</t>
    </r>
    <r>
      <rPr>
        <sz val="11"/>
        <rFont val="Arial"/>
        <family val="2"/>
      </rPr>
      <t>C and density is always more than 0.90 kg/l.</t>
    </r>
  </si>
  <si>
    <r>
      <t>A naturally gaseous straight-chain hydrocarbon, (C</t>
    </r>
    <r>
      <rPr>
        <vertAlign val="subscript"/>
        <sz val="11"/>
        <rFont val="Arial"/>
        <family val="2"/>
      </rPr>
      <t>2</t>
    </r>
    <r>
      <rPr>
        <sz val="11"/>
        <rFont val="Arial"/>
        <family val="2"/>
      </rPr>
      <t>H</t>
    </r>
    <r>
      <rPr>
        <vertAlign val="subscript"/>
        <sz val="11"/>
        <rFont val="Arial"/>
        <family val="2"/>
      </rPr>
      <t>6</t>
    </r>
    <r>
      <rPr>
        <sz val="11"/>
        <rFont val="Arial"/>
        <family val="2"/>
      </rPr>
      <t>) extracted from natural gas and refinery gas streams.</t>
    </r>
  </si>
  <si>
    <r>
      <t xml:space="preserve">i.  </t>
    </r>
    <r>
      <rPr>
        <u val="single"/>
        <sz val="11"/>
        <rFont val="Arial"/>
        <family val="2"/>
      </rPr>
      <t>Industrial Spirit (SBP):</t>
    </r>
    <r>
      <rPr>
        <sz val="11"/>
        <rFont val="Arial"/>
        <family val="2"/>
      </rPr>
      <t xml:space="preserve"> Light oils distilling between 30</t>
    </r>
    <r>
      <rPr>
        <vertAlign val="superscript"/>
        <sz val="11"/>
        <rFont val="Arial"/>
        <family val="2"/>
      </rPr>
      <t>o</t>
    </r>
    <r>
      <rPr>
        <sz val="11"/>
        <rFont val="Arial"/>
        <family val="2"/>
      </rPr>
      <t xml:space="preserve"> and 200</t>
    </r>
    <r>
      <rPr>
        <vertAlign val="superscript"/>
        <sz val="11"/>
        <rFont val="Arial"/>
        <family val="2"/>
      </rPr>
      <t>o</t>
    </r>
    <r>
      <rPr>
        <sz val="11"/>
        <rFont val="Arial"/>
        <family val="2"/>
      </rPr>
      <t>C.  There are 7 or 8 grades of industrial spirit, depending on the position of the cut in the distillation range.  The grades are defined according to the temperature difference between the 5% volume and 90% volume distillation points (which is not more than 60</t>
    </r>
    <r>
      <rPr>
        <vertAlign val="superscript"/>
        <sz val="11"/>
        <rFont val="Arial"/>
        <family val="2"/>
      </rPr>
      <t>o</t>
    </r>
    <r>
      <rPr>
        <sz val="11"/>
        <rFont val="Arial"/>
        <family val="2"/>
      </rPr>
      <t>C).</t>
    </r>
  </si>
  <si>
    <r>
      <t xml:space="preserve">ii.  </t>
    </r>
    <r>
      <rPr>
        <u val="single"/>
        <sz val="11"/>
        <rFont val="Arial"/>
        <family val="2"/>
      </rPr>
      <t>White Spirit:</t>
    </r>
    <r>
      <rPr>
        <sz val="11"/>
        <rFont val="Arial"/>
        <family val="2"/>
      </rPr>
      <t xml:space="preserve"> Industrial spirit with a flash point above 30</t>
    </r>
    <r>
      <rPr>
        <vertAlign val="superscript"/>
        <sz val="11"/>
        <rFont val="Arial"/>
        <family val="2"/>
      </rPr>
      <t>o</t>
    </r>
    <r>
      <rPr>
        <sz val="11"/>
        <rFont val="Arial"/>
        <family val="2"/>
      </rPr>
      <t>C.  The distillation range of white spirit is 135</t>
    </r>
    <r>
      <rPr>
        <vertAlign val="superscript"/>
        <sz val="11"/>
        <rFont val="Arial"/>
        <family val="2"/>
      </rPr>
      <t>o</t>
    </r>
    <r>
      <rPr>
        <sz val="11"/>
        <rFont val="Arial"/>
        <family val="2"/>
      </rPr>
      <t xml:space="preserve"> to 200</t>
    </r>
    <r>
      <rPr>
        <vertAlign val="superscript"/>
        <sz val="11"/>
        <rFont val="Arial"/>
        <family val="2"/>
      </rPr>
      <t>o</t>
    </r>
    <r>
      <rPr>
        <sz val="11"/>
        <rFont val="Arial"/>
        <family val="2"/>
      </rPr>
      <t>C.</t>
    </r>
  </si>
  <si>
    <r>
      <t>These are saturated aliphatic hydrocarbons.  These waxes are residues extracted when dewaxing lubricant oils.  They have a crystalline structure which is more-or-less fine according to the grade.  Their main characteristics are as follows: they are colourless, odourless and translucent, with a melting point above 45</t>
    </r>
    <r>
      <rPr>
        <vertAlign val="superscript"/>
        <sz val="11"/>
        <rFont val="Arial"/>
        <family val="2"/>
      </rPr>
      <t>o</t>
    </r>
    <r>
      <rPr>
        <sz val="11"/>
        <rFont val="Arial"/>
        <family val="2"/>
      </rPr>
      <t xml:space="preserve">C. </t>
    </r>
  </si>
  <si>
    <r>
      <t xml:space="preserve">All products not specifically mentioned above, for example: tar and sulphur.  This category also includes aromatics (e.g. BTX or benzene, toluene and xylene) and olefins (e.g. propylene) produced within refineries. This should not be confused with </t>
    </r>
    <r>
      <rPr>
        <b/>
        <sz val="11"/>
        <rFont val="Arial"/>
        <family val="2"/>
      </rPr>
      <t>"7.  OTHER PRODUCTS"</t>
    </r>
    <r>
      <rPr>
        <sz val="11"/>
        <rFont val="Arial"/>
        <family val="2"/>
      </rPr>
      <t xml:space="preserve"> above.</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</si>
</sst>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_(* #,##0.0_);_(* \(#,##0.0\);_(* &quot;-&quot;??_);_(@_)"/>
    <numFmt numFmtId="175" formatCode="_(* #,##0_);_(* \(#,##0\);_(* &quot;-&quot;??_);_(@_)"/>
  </numFmts>
  <fonts count="72">
    <font>
      <sz val="10"/>
      <name val="Arial"/>
      <family val="0"/>
    </font>
    <font>
      <b/>
      <i/>
      <sz val="11"/>
      <name val="Times New Roman"/>
      <family val="1"/>
    </font>
    <font>
      <sz val="11"/>
      <name val="Times New Roman"/>
      <family val="1"/>
    </font>
    <font>
      <b/>
      <sz val="11"/>
      <name val="Times New Roman"/>
      <family val="1"/>
    </font>
    <font>
      <sz val="8"/>
      <name val="Arial"/>
      <family val="0"/>
    </font>
    <font>
      <b/>
      <sz val="10"/>
      <name val="Times New Roman"/>
      <family val="1"/>
    </font>
    <font>
      <sz val="10"/>
      <name val="Times New Roman"/>
      <family val="1"/>
    </font>
    <font>
      <sz val="8"/>
      <name val="Tahoma"/>
      <family val="0"/>
    </font>
    <font>
      <b/>
      <sz val="9"/>
      <name val="Tahoma"/>
      <family val="2"/>
    </font>
    <font>
      <sz val="9"/>
      <name val="Tahoma"/>
      <family val="2"/>
    </font>
    <font>
      <i/>
      <sz val="9"/>
      <name val="Tahoma"/>
      <family val="2"/>
    </font>
    <font>
      <b/>
      <i/>
      <sz val="9"/>
      <name val="Tahoma"/>
      <family val="2"/>
    </font>
    <font>
      <u val="single"/>
      <sz val="10"/>
      <color indexed="36"/>
      <name val="Arial"/>
      <family val="0"/>
    </font>
    <font>
      <u val="single"/>
      <sz val="10"/>
      <color indexed="12"/>
      <name val="Arial"/>
      <family val="0"/>
    </font>
    <font>
      <b/>
      <u val="single"/>
      <sz val="10"/>
      <color indexed="12"/>
      <name val="Times New Roman"/>
      <family val="1"/>
    </font>
    <font>
      <sz val="10"/>
      <color indexed="9"/>
      <name val="Arial"/>
      <family val="2"/>
    </font>
    <font>
      <b/>
      <sz val="16"/>
      <name val="Arial"/>
      <family val="2"/>
    </font>
    <font>
      <b/>
      <i/>
      <sz val="14"/>
      <name val="Arial"/>
      <family val="2"/>
    </font>
    <font>
      <b/>
      <sz val="11"/>
      <name val="Arial"/>
      <family val="2"/>
    </font>
    <font>
      <sz val="11"/>
      <name val="Arial"/>
      <family val="2"/>
    </font>
    <font>
      <b/>
      <i/>
      <sz val="11"/>
      <name val="Arial"/>
      <family val="2"/>
    </font>
    <font>
      <sz val="11"/>
      <color indexed="22"/>
      <name val="Arial"/>
      <family val="2"/>
    </font>
    <font>
      <b/>
      <sz val="10"/>
      <name val="Arial"/>
      <family val="2"/>
    </font>
    <font>
      <i/>
      <sz val="10"/>
      <name val="Arial"/>
      <family val="2"/>
    </font>
    <font>
      <sz val="9"/>
      <name val="Arial"/>
      <family val="2"/>
    </font>
    <font>
      <sz val="10"/>
      <color indexed="22"/>
      <name val="Arial"/>
      <family val="2"/>
    </font>
    <font>
      <b/>
      <i/>
      <u val="single"/>
      <sz val="11"/>
      <name val="Arial"/>
      <family val="2"/>
    </font>
    <font>
      <b/>
      <i/>
      <sz val="10"/>
      <name val="Arial"/>
      <family val="2"/>
    </font>
    <font>
      <b/>
      <sz val="11"/>
      <color indexed="10"/>
      <name val="Arial"/>
      <family val="2"/>
    </font>
    <font>
      <b/>
      <sz val="14"/>
      <name val="Arial"/>
      <family val="2"/>
    </font>
    <font>
      <b/>
      <i/>
      <sz val="11"/>
      <color indexed="10"/>
      <name val="Arial"/>
      <family val="2"/>
    </font>
    <font>
      <i/>
      <sz val="11"/>
      <name val="Arial"/>
      <family val="2"/>
    </font>
    <font>
      <b/>
      <u val="single"/>
      <sz val="10"/>
      <color indexed="12"/>
      <name val="Arial"/>
      <family val="2"/>
    </font>
    <font>
      <vertAlign val="subscript"/>
      <sz val="11"/>
      <name val="Arial"/>
      <family val="2"/>
    </font>
    <font>
      <vertAlign val="superscript"/>
      <sz val="11"/>
      <name val="Arial"/>
      <family val="2"/>
    </font>
    <font>
      <u val="single"/>
      <sz val="11"/>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darkTrellis">
        <bgColor indexed="22"/>
      </patternFill>
    </fill>
    <fill>
      <patternFill patternType="gray125">
        <bgColor indexed="22"/>
      </patternFill>
    </fill>
    <fill>
      <patternFill patternType="solid">
        <fgColor theme="3" tint="0.7999799847602844"/>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color indexed="63"/>
      </top>
      <bottom style="thin"/>
    </border>
    <border>
      <left style="medium"/>
      <right style="thin"/>
      <top style="medium"/>
      <bottom>
        <color indexed="63"/>
      </bottom>
    </border>
    <border>
      <left>
        <color indexed="63"/>
      </left>
      <right style="thin"/>
      <top style="medium"/>
      <bottom>
        <color indexed="63"/>
      </bottom>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style="thin"/>
      <right style="thin"/>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style="medium"/>
      <bottom style="thin"/>
    </border>
    <border>
      <left style="thin"/>
      <right>
        <color indexed="63"/>
      </right>
      <top style="medium"/>
      <bottom>
        <color indexed="63"/>
      </botto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thin"/>
      <top style="thin"/>
      <bottom style="medium"/>
    </border>
    <border>
      <left style="thin"/>
      <right>
        <color indexed="63"/>
      </right>
      <top style="thin"/>
      <bottom style="medium"/>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9" fillId="0" borderId="0" applyNumberFormat="0" applyFill="0" applyBorder="0" applyAlignment="0" applyProtection="0"/>
    <xf numFmtId="0" fontId="12"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89">
    <xf numFmtId="0" fontId="0" fillId="0" borderId="0" xfId="0" applyAlignment="1">
      <alignment/>
    </xf>
    <xf numFmtId="0" fontId="2" fillId="0" borderId="0" xfId="0" applyFont="1" applyAlignment="1">
      <alignment/>
    </xf>
    <xf numFmtId="0" fontId="6" fillId="0" borderId="0" xfId="0" applyFont="1" applyAlignment="1">
      <alignment/>
    </xf>
    <xf numFmtId="0" fontId="0" fillId="0" borderId="0" xfId="0" applyAlignment="1" applyProtection="1">
      <alignment/>
      <protection locked="0"/>
    </xf>
    <xf numFmtId="0" fontId="6" fillId="0" borderId="0" xfId="0" applyFont="1" applyFill="1" applyAlignment="1" applyProtection="1" quotePrefix="1">
      <alignment/>
      <protection locked="0"/>
    </xf>
    <xf numFmtId="0" fontId="0" fillId="0" borderId="0" xfId="0" applyAlignment="1" applyProtection="1" quotePrefix="1">
      <alignment/>
      <protection locked="0"/>
    </xf>
    <xf numFmtId="0" fontId="6" fillId="0" borderId="0" xfId="0" applyFont="1" applyAlignment="1" applyProtection="1">
      <alignment/>
      <protection locked="0"/>
    </xf>
    <xf numFmtId="0" fontId="15" fillId="0" borderId="0" xfId="0" applyFont="1" applyAlignment="1">
      <alignment/>
    </xf>
    <xf numFmtId="0" fontId="0" fillId="0" borderId="0" xfId="0" applyFont="1" applyAlignment="1">
      <alignment/>
    </xf>
    <xf numFmtId="0" fontId="16" fillId="0" borderId="0" xfId="0" applyFont="1" applyAlignment="1">
      <alignment/>
    </xf>
    <xf numFmtId="0" fontId="17" fillId="0" borderId="0" xfId="0" applyFont="1" applyBorder="1" applyAlignment="1">
      <alignment/>
    </xf>
    <xf numFmtId="0" fontId="18" fillId="0" borderId="10" xfId="0" applyFont="1" applyBorder="1" applyAlignment="1" applyProtection="1">
      <alignment/>
      <protection locked="0"/>
    </xf>
    <xf numFmtId="0" fontId="19" fillId="0" borderId="0" xfId="0" applyFont="1" applyBorder="1" applyAlignment="1">
      <alignment/>
    </xf>
    <xf numFmtId="0" fontId="19" fillId="0" borderId="0" xfId="0" applyFont="1" applyAlignment="1">
      <alignment horizontal="centerContinuous"/>
    </xf>
    <xf numFmtId="0" fontId="19" fillId="0" borderId="0" xfId="0" applyFont="1" applyAlignment="1">
      <alignment/>
    </xf>
    <xf numFmtId="0" fontId="20" fillId="0" borderId="0" xfId="0" applyFont="1" applyBorder="1" applyAlignment="1">
      <alignment/>
    </xf>
    <xf numFmtId="0" fontId="20" fillId="0" borderId="0" xfId="0" applyFont="1" applyFill="1" applyAlignment="1">
      <alignment horizontal="center"/>
    </xf>
    <xf numFmtId="0" fontId="20" fillId="0" borderId="10" xfId="0" applyFont="1" applyFill="1" applyBorder="1" applyAlignment="1" applyProtection="1">
      <alignment/>
      <protection locked="0"/>
    </xf>
    <xf numFmtId="0" fontId="20" fillId="0" borderId="10" xfId="0" applyFont="1" applyFill="1" applyBorder="1" applyAlignment="1">
      <alignment/>
    </xf>
    <xf numFmtId="0" fontId="19" fillId="0" borderId="10" xfId="0" applyFont="1" applyBorder="1" applyAlignment="1">
      <alignment/>
    </xf>
    <xf numFmtId="0" fontId="19" fillId="0" borderId="0" xfId="0" applyFont="1" applyFill="1" applyAlignment="1">
      <alignment/>
    </xf>
    <xf numFmtId="0" fontId="19" fillId="0" borderId="11" xfId="0" applyFont="1" applyFill="1" applyBorder="1" applyAlignment="1" applyProtection="1">
      <alignment/>
      <protection locked="0"/>
    </xf>
    <xf numFmtId="0" fontId="19" fillId="0" borderId="12" xfId="0" applyFont="1" applyFill="1" applyBorder="1" applyAlignment="1" applyProtection="1">
      <alignment/>
      <protection locked="0"/>
    </xf>
    <xf numFmtId="0" fontId="19" fillId="33" borderId="13" xfId="0" applyFont="1" applyFill="1" applyBorder="1" applyAlignment="1" applyProtection="1">
      <alignment/>
      <protection locked="0"/>
    </xf>
    <xf numFmtId="0" fontId="19" fillId="0" borderId="14" xfId="0" applyFont="1" applyFill="1" applyBorder="1" applyAlignment="1" applyProtection="1">
      <alignment/>
      <protection locked="0"/>
    </xf>
    <xf numFmtId="0" fontId="19" fillId="0" borderId="15" xfId="0" applyFont="1" applyFill="1" applyBorder="1" applyAlignment="1" applyProtection="1">
      <alignment/>
      <protection locked="0"/>
    </xf>
    <xf numFmtId="0" fontId="19" fillId="0" borderId="15" xfId="0" applyFont="1" applyFill="1" applyBorder="1" applyAlignment="1" applyProtection="1" quotePrefix="1">
      <alignment/>
      <protection locked="0"/>
    </xf>
    <xf numFmtId="0" fontId="19" fillId="33" borderId="16" xfId="0" applyFont="1" applyFill="1" applyBorder="1" applyAlignment="1" applyProtection="1">
      <alignment/>
      <protection locked="0"/>
    </xf>
    <xf numFmtId="0" fontId="0" fillId="0" borderId="0" xfId="0" applyFont="1" applyAlignment="1" quotePrefix="1">
      <alignment/>
    </xf>
    <xf numFmtId="0" fontId="19" fillId="34" borderId="17" xfId="0" applyFont="1" applyFill="1" applyBorder="1" applyAlignment="1" applyProtection="1">
      <alignment/>
      <protection locked="0"/>
    </xf>
    <xf numFmtId="0" fontId="19" fillId="34" borderId="18" xfId="0" applyFont="1" applyFill="1" applyBorder="1" applyAlignment="1" applyProtection="1">
      <alignment/>
      <protection locked="0"/>
    </xf>
    <xf numFmtId="0" fontId="19" fillId="0" borderId="18" xfId="0" applyFont="1" applyFill="1" applyBorder="1" applyAlignment="1" applyProtection="1">
      <alignment/>
      <protection locked="0"/>
    </xf>
    <xf numFmtId="0" fontId="19" fillId="33" borderId="19" xfId="0" applyFont="1" applyFill="1" applyBorder="1" applyAlignment="1" applyProtection="1">
      <alignment/>
      <protection locked="0"/>
    </xf>
    <xf numFmtId="0" fontId="19" fillId="0" borderId="20" xfId="0" applyFont="1" applyFill="1" applyBorder="1" applyAlignment="1" applyProtection="1">
      <alignment/>
      <protection locked="0"/>
    </xf>
    <xf numFmtId="0" fontId="19" fillId="0" borderId="21" xfId="0" applyFont="1" applyFill="1" applyBorder="1" applyAlignment="1" applyProtection="1">
      <alignment/>
      <protection locked="0"/>
    </xf>
    <xf numFmtId="0" fontId="19" fillId="0" borderId="22" xfId="0" applyFont="1" applyFill="1" applyBorder="1" applyAlignment="1" applyProtection="1">
      <alignment/>
      <protection locked="0"/>
    </xf>
    <xf numFmtId="0" fontId="19" fillId="0" borderId="17" xfId="0" applyFont="1" applyFill="1" applyBorder="1" applyAlignment="1" applyProtection="1">
      <alignment/>
      <protection locked="0"/>
    </xf>
    <xf numFmtId="0" fontId="19" fillId="0" borderId="23" xfId="0" applyFont="1" applyFill="1" applyBorder="1" applyAlignment="1" applyProtection="1">
      <alignment/>
      <protection locked="0"/>
    </xf>
    <xf numFmtId="0" fontId="19" fillId="0" borderId="24" xfId="0" applyFont="1" applyFill="1" applyBorder="1" applyAlignment="1" applyProtection="1">
      <alignment/>
      <protection locked="0"/>
    </xf>
    <xf numFmtId="0" fontId="19" fillId="33" borderId="25" xfId="0" applyFont="1" applyFill="1" applyBorder="1" applyAlignment="1" applyProtection="1">
      <alignment/>
      <protection locked="0"/>
    </xf>
    <xf numFmtId="0" fontId="19" fillId="1" borderId="26" xfId="0" applyFont="1" applyFill="1" applyBorder="1" applyAlignment="1" applyProtection="1">
      <alignment/>
      <protection locked="0"/>
    </xf>
    <xf numFmtId="0" fontId="19" fillId="35" borderId="15" xfId="0" applyFont="1" applyFill="1" applyBorder="1" applyAlignment="1" applyProtection="1">
      <alignment/>
      <protection locked="0"/>
    </xf>
    <xf numFmtId="0" fontId="19" fillId="35" borderId="16" xfId="0" applyFont="1" applyFill="1" applyBorder="1" applyAlignment="1" applyProtection="1">
      <alignment/>
      <protection locked="0"/>
    </xf>
    <xf numFmtId="0" fontId="19" fillId="0" borderId="27" xfId="0" applyFont="1" applyFill="1" applyBorder="1" applyAlignment="1" applyProtection="1">
      <alignment/>
      <protection locked="0"/>
    </xf>
    <xf numFmtId="0" fontId="19" fillId="33" borderId="27" xfId="0" applyFont="1" applyFill="1" applyBorder="1" applyAlignment="1" applyProtection="1">
      <alignment/>
      <protection locked="0"/>
    </xf>
    <xf numFmtId="0" fontId="19" fillId="0" borderId="28" xfId="0" applyFont="1" applyFill="1" applyBorder="1" applyAlignment="1" applyProtection="1">
      <alignment/>
      <protection locked="0"/>
    </xf>
    <xf numFmtId="0" fontId="19" fillId="0" borderId="29" xfId="0" applyFont="1" applyFill="1" applyBorder="1" applyAlignment="1" applyProtection="1">
      <alignment/>
      <protection locked="0"/>
    </xf>
    <xf numFmtId="0" fontId="19" fillId="33" borderId="30" xfId="0" applyFont="1" applyFill="1" applyBorder="1" applyAlignment="1" applyProtection="1">
      <alignment/>
      <protection locked="0"/>
    </xf>
    <xf numFmtId="0" fontId="19" fillId="0" borderId="31" xfId="0" applyFont="1" applyFill="1" applyBorder="1" applyAlignment="1" applyProtection="1">
      <alignment/>
      <protection locked="0"/>
    </xf>
    <xf numFmtId="0" fontId="19" fillId="33" borderId="32" xfId="0" applyFont="1" applyFill="1" applyBorder="1" applyAlignment="1" applyProtection="1">
      <alignment/>
      <protection locked="0"/>
    </xf>
    <xf numFmtId="0" fontId="19" fillId="0" borderId="0" xfId="0" applyFont="1" applyAlignment="1" applyProtection="1">
      <alignment/>
      <protection locked="0"/>
    </xf>
    <xf numFmtId="0" fontId="0" fillId="0" borderId="0" xfId="0" applyFont="1" applyAlignment="1" applyProtection="1">
      <alignment/>
      <protection locked="0"/>
    </xf>
    <xf numFmtId="0" fontId="26" fillId="0" borderId="0" xfId="0" applyFont="1" applyAlignment="1">
      <alignment/>
    </xf>
    <xf numFmtId="0" fontId="26" fillId="0" borderId="0" xfId="0" applyFont="1" applyAlignment="1">
      <alignment horizontal="left" indent="4"/>
    </xf>
    <xf numFmtId="0" fontId="27" fillId="0" borderId="0" xfId="0" applyFont="1" applyAlignment="1">
      <alignment/>
    </xf>
    <xf numFmtId="0" fontId="0" fillId="0" borderId="0" xfId="0" applyFont="1" applyFill="1" applyAlignment="1" quotePrefix="1">
      <alignment/>
    </xf>
    <xf numFmtId="0" fontId="27" fillId="0" borderId="0" xfId="0" applyFont="1" applyAlignment="1">
      <alignment vertical="top"/>
    </xf>
    <xf numFmtId="0" fontId="24" fillId="0" borderId="0" xfId="0" applyFont="1" applyFill="1" applyAlignment="1" quotePrefix="1">
      <alignment/>
    </xf>
    <xf numFmtId="0" fontId="0" fillId="0" borderId="0" xfId="0" applyFont="1" applyAlignment="1">
      <alignment wrapText="1"/>
    </xf>
    <xf numFmtId="0" fontId="0" fillId="0" borderId="0" xfId="0" applyFont="1" applyFill="1" applyAlignment="1">
      <alignment/>
    </xf>
    <xf numFmtId="3" fontId="22" fillId="0" borderId="0" xfId="42" applyNumberFormat="1" applyFont="1" applyAlignment="1">
      <alignment horizontal="center"/>
    </xf>
    <xf numFmtId="0" fontId="28" fillId="0" borderId="0" xfId="0" applyFont="1" applyAlignment="1">
      <alignment/>
    </xf>
    <xf numFmtId="0" fontId="19" fillId="0" borderId="0" xfId="0" applyFont="1" applyAlignment="1">
      <alignment vertical="top" wrapText="1"/>
    </xf>
    <xf numFmtId="0" fontId="19" fillId="0" borderId="0" xfId="0" applyNumberFormat="1" applyFont="1" applyAlignment="1">
      <alignment/>
    </xf>
    <xf numFmtId="0" fontId="19" fillId="0" borderId="0" xfId="0" applyFont="1" applyAlignment="1">
      <alignment vertical="top"/>
    </xf>
    <xf numFmtId="0" fontId="19" fillId="0" borderId="0" xfId="0" applyNumberFormat="1" applyFont="1" applyAlignment="1">
      <alignment vertical="top" wrapText="1"/>
    </xf>
    <xf numFmtId="0" fontId="21" fillId="4" borderId="33" xfId="0" applyFont="1" applyFill="1" applyBorder="1" applyAlignment="1">
      <alignment/>
    </xf>
    <xf numFmtId="0" fontId="21" fillId="4" borderId="34" xfId="0" applyFont="1" applyFill="1" applyBorder="1" applyAlignment="1">
      <alignment/>
    </xf>
    <xf numFmtId="0" fontId="21" fillId="4" borderId="35" xfId="0" applyFont="1" applyFill="1" applyBorder="1" applyAlignment="1">
      <alignment/>
    </xf>
    <xf numFmtId="0" fontId="21" fillId="4" borderId="36" xfId="0" applyFont="1" applyFill="1" applyBorder="1" applyAlignment="1">
      <alignment/>
    </xf>
    <xf numFmtId="0" fontId="25" fillId="4" borderId="37" xfId="0" applyFont="1" applyFill="1" applyBorder="1" applyAlignment="1">
      <alignment/>
    </xf>
    <xf numFmtId="0" fontId="0" fillId="4" borderId="0" xfId="0" applyFont="1" applyFill="1" applyBorder="1" applyAlignment="1" quotePrefix="1">
      <alignment horizontal="center"/>
    </xf>
    <xf numFmtId="0" fontId="22" fillId="4" borderId="38" xfId="0" applyFont="1" applyFill="1" applyBorder="1" applyAlignment="1">
      <alignment horizontal="right" vertical="center"/>
    </xf>
    <xf numFmtId="0" fontId="22" fillId="4" borderId="39" xfId="0" applyFont="1" applyFill="1" applyBorder="1" applyAlignment="1">
      <alignment vertical="center"/>
    </xf>
    <xf numFmtId="0" fontId="22" fillId="4" borderId="40" xfId="0" applyFont="1" applyFill="1" applyBorder="1" applyAlignment="1">
      <alignment horizontal="right" vertical="center"/>
    </xf>
    <xf numFmtId="0" fontId="22" fillId="4" borderId="10" xfId="0" applyFont="1" applyFill="1" applyBorder="1" applyAlignment="1">
      <alignment vertical="center"/>
    </xf>
    <xf numFmtId="0" fontId="22" fillId="4" borderId="41" xfId="0" applyFont="1" applyFill="1" applyBorder="1" applyAlignment="1">
      <alignment horizontal="right" vertical="center"/>
    </xf>
    <xf numFmtId="0" fontId="22" fillId="4" borderId="42" xfId="0" applyFont="1" applyFill="1" applyBorder="1" applyAlignment="1">
      <alignment vertical="center"/>
    </xf>
    <xf numFmtId="0" fontId="22" fillId="4" borderId="42" xfId="0" applyFont="1" applyFill="1" applyBorder="1" applyAlignment="1">
      <alignment wrapText="1"/>
    </xf>
    <xf numFmtId="0" fontId="22" fillId="4" borderId="37" xfId="0" applyFont="1" applyFill="1" applyBorder="1" applyAlignment="1">
      <alignment horizontal="right" vertical="center"/>
    </xf>
    <xf numFmtId="0" fontId="22" fillId="4" borderId="43" xfId="0" applyFont="1" applyFill="1" applyBorder="1" applyAlignment="1">
      <alignment vertical="center"/>
    </xf>
    <xf numFmtId="0" fontId="22" fillId="4" borderId="44" xfId="0" applyFont="1" applyFill="1" applyBorder="1" applyAlignment="1">
      <alignment horizontal="right" vertical="center"/>
    </xf>
    <xf numFmtId="0" fontId="22" fillId="4" borderId="45" xfId="0" applyFont="1" applyFill="1" applyBorder="1" applyAlignment="1">
      <alignment vertical="center"/>
    </xf>
    <xf numFmtId="0" fontId="22" fillId="4" borderId="46" xfId="0" applyFont="1" applyFill="1" applyBorder="1" applyAlignment="1">
      <alignment vertical="center"/>
    </xf>
    <xf numFmtId="0" fontId="22" fillId="4" borderId="38" xfId="0" applyFont="1" applyFill="1" applyBorder="1" applyAlignment="1" quotePrefix="1">
      <alignment horizontal="right" vertical="center"/>
    </xf>
    <xf numFmtId="0" fontId="22" fillId="4" borderId="35" xfId="0" applyFont="1" applyFill="1" applyBorder="1" applyAlignment="1">
      <alignment horizontal="right" vertical="center"/>
    </xf>
    <xf numFmtId="0" fontId="22" fillId="4" borderId="36" xfId="0" applyFont="1" applyFill="1" applyBorder="1" applyAlignment="1">
      <alignment vertical="center"/>
    </xf>
    <xf numFmtId="0" fontId="22" fillId="4" borderId="33" xfId="0" applyFont="1" applyFill="1" applyBorder="1" applyAlignment="1">
      <alignment horizontal="center" vertical="center" wrapText="1"/>
    </xf>
    <xf numFmtId="0" fontId="22" fillId="4" borderId="27" xfId="0" applyFont="1" applyFill="1" applyBorder="1" applyAlignment="1">
      <alignment horizontal="center" vertical="center" wrapText="1"/>
    </xf>
    <xf numFmtId="0" fontId="22" fillId="4" borderId="47" xfId="0" applyFont="1" applyFill="1" applyBorder="1" applyAlignment="1">
      <alignment horizontal="center" vertical="center" wrapText="1"/>
    </xf>
    <xf numFmtId="0" fontId="18" fillId="4" borderId="35"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48" xfId="0" applyFont="1" applyFill="1" applyBorder="1" applyAlignment="1">
      <alignment horizontal="center" vertical="center" wrapText="1"/>
    </xf>
    <xf numFmtId="0" fontId="0" fillId="4" borderId="49" xfId="0" applyFont="1" applyFill="1" applyBorder="1" applyAlignment="1" quotePrefix="1">
      <alignment horizontal="center"/>
    </xf>
    <xf numFmtId="0" fontId="0" fillId="4" borderId="50" xfId="0" applyFont="1" applyFill="1" applyBorder="1" applyAlignment="1" quotePrefix="1">
      <alignment horizontal="center"/>
    </xf>
    <xf numFmtId="0" fontId="0" fillId="4" borderId="51" xfId="0" applyFont="1" applyFill="1" applyBorder="1" applyAlignment="1" quotePrefix="1">
      <alignment horizontal="center"/>
    </xf>
    <xf numFmtId="0" fontId="0" fillId="36" borderId="33" xfId="0" applyFont="1" applyFill="1" applyBorder="1" applyAlignment="1">
      <alignment wrapText="1"/>
    </xf>
    <xf numFmtId="0" fontId="0" fillId="36" borderId="34" xfId="0" applyFont="1" applyFill="1" applyBorder="1" applyAlignment="1">
      <alignment wrapText="1"/>
    </xf>
    <xf numFmtId="0" fontId="19" fillId="36" borderId="37" xfId="0" applyFont="1" applyFill="1" applyBorder="1" applyAlignment="1">
      <alignment wrapText="1"/>
    </xf>
    <xf numFmtId="0" fontId="19" fillId="36" borderId="0" xfId="0" applyFont="1" applyFill="1" applyBorder="1" applyAlignment="1">
      <alignment wrapText="1"/>
    </xf>
    <xf numFmtId="0" fontId="0" fillId="36" borderId="52" xfId="0" applyFont="1" applyFill="1" applyBorder="1" applyAlignment="1">
      <alignment wrapText="1"/>
    </xf>
    <xf numFmtId="0" fontId="0" fillId="36" borderId="53" xfId="0" applyFont="1" applyFill="1" applyBorder="1" applyAlignment="1" quotePrefix="1">
      <alignment horizontal="center" wrapText="1"/>
    </xf>
    <xf numFmtId="0" fontId="22" fillId="36" borderId="38" xfId="0" applyFont="1" applyFill="1" applyBorder="1" applyAlignment="1">
      <alignment horizontal="right" vertical="center"/>
    </xf>
    <xf numFmtId="0" fontId="22" fillId="36" borderId="39" xfId="0" applyFont="1" applyFill="1" applyBorder="1" applyAlignment="1">
      <alignment vertical="center"/>
    </xf>
    <xf numFmtId="0" fontId="22" fillId="36" borderId="41" xfId="0" applyFont="1" applyFill="1" applyBorder="1" applyAlignment="1">
      <alignment horizontal="right"/>
    </xf>
    <xf numFmtId="0" fontId="22" fillId="36" borderId="42" xfId="0" applyFont="1" applyFill="1" applyBorder="1" applyAlignment="1">
      <alignment/>
    </xf>
    <xf numFmtId="0" fontId="22" fillId="36" borderId="40" xfId="0" applyFont="1" applyFill="1" applyBorder="1" applyAlignment="1">
      <alignment horizontal="right" vertical="center"/>
    </xf>
    <xf numFmtId="0" fontId="22" fillId="36" borderId="10" xfId="0" applyFont="1" applyFill="1" applyBorder="1" applyAlignment="1">
      <alignment vertical="center"/>
    </xf>
    <xf numFmtId="0" fontId="22" fillId="36" borderId="41" xfId="0" applyFont="1" applyFill="1" applyBorder="1" applyAlignment="1">
      <alignment horizontal="right" vertical="center"/>
    </xf>
    <xf numFmtId="0" fontId="22" fillId="36" borderId="42" xfId="0" applyFont="1" applyFill="1" applyBorder="1" applyAlignment="1">
      <alignment vertical="center"/>
    </xf>
    <xf numFmtId="0" fontId="22" fillId="36" borderId="46" xfId="0" applyFont="1" applyFill="1" applyBorder="1" applyAlignment="1">
      <alignment vertical="center"/>
    </xf>
    <xf numFmtId="0" fontId="22" fillId="36" borderId="38" xfId="0" applyFont="1" applyFill="1" applyBorder="1" applyAlignment="1" quotePrefix="1">
      <alignment horizontal="right" vertical="center"/>
    </xf>
    <xf numFmtId="0" fontId="22" fillId="36" borderId="35" xfId="0" applyFont="1" applyFill="1" applyBorder="1" applyAlignment="1">
      <alignment horizontal="right" vertical="center"/>
    </xf>
    <xf numFmtId="0" fontId="22" fillId="36" borderId="36" xfId="0" applyFont="1" applyFill="1" applyBorder="1" applyAlignment="1">
      <alignment vertical="center"/>
    </xf>
    <xf numFmtId="0" fontId="18" fillId="36" borderId="38" xfId="0" applyFont="1" applyFill="1" applyBorder="1" applyAlignment="1">
      <alignment horizontal="centerContinuous" vertical="center" wrapText="1"/>
    </xf>
    <xf numFmtId="0" fontId="22" fillId="36" borderId="34" xfId="0" applyFont="1" applyFill="1" applyBorder="1" applyAlignment="1">
      <alignment horizontal="centerContinuous" vertical="center" wrapText="1"/>
    </xf>
    <xf numFmtId="0" fontId="22" fillId="36" borderId="34" xfId="0" applyFont="1" applyFill="1" applyBorder="1" applyAlignment="1">
      <alignment horizontal="centerContinuous" wrapText="1"/>
    </xf>
    <xf numFmtId="0" fontId="0" fillId="36" borderId="34" xfId="0" applyFont="1" applyFill="1" applyBorder="1" applyAlignment="1">
      <alignment horizontal="centerContinuous" wrapText="1"/>
    </xf>
    <xf numFmtId="0" fontId="0" fillId="36" borderId="54" xfId="0" applyFont="1" applyFill="1" applyBorder="1" applyAlignment="1">
      <alignment horizontal="centerContinuous" wrapText="1"/>
    </xf>
    <xf numFmtId="0" fontId="18" fillId="36" borderId="28" xfId="0" applyFont="1" applyFill="1" applyBorder="1" applyAlignment="1">
      <alignment horizontal="center" vertical="center" wrapText="1"/>
    </xf>
    <xf numFmtId="0" fontId="18" fillId="36" borderId="55" xfId="0" applyFont="1" applyFill="1" applyBorder="1" applyAlignment="1">
      <alignment horizontal="center" vertical="center" wrapText="1"/>
    </xf>
    <xf numFmtId="0" fontId="23" fillId="36" borderId="55"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56"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0" fillId="36" borderId="57" xfId="0" applyFont="1" applyFill="1" applyBorder="1" applyAlignment="1" quotePrefix="1">
      <alignment horizontal="center" vertical="center" wrapText="1"/>
    </xf>
    <xf numFmtId="0" fontId="0" fillId="36" borderId="58" xfId="0" applyFont="1" applyFill="1" applyBorder="1" applyAlignment="1" quotePrefix="1">
      <alignment horizontal="center" vertical="center" wrapText="1"/>
    </xf>
    <xf numFmtId="0" fontId="23" fillId="36" borderId="58" xfId="0" applyFont="1" applyFill="1" applyBorder="1" applyAlignment="1" quotePrefix="1">
      <alignment horizontal="center" vertical="center" wrapText="1"/>
    </xf>
    <xf numFmtId="0" fontId="0" fillId="36" borderId="0" xfId="0" applyFont="1" applyFill="1" applyBorder="1" applyAlignment="1" quotePrefix="1">
      <alignment horizontal="center" vertical="center" wrapText="1"/>
    </xf>
    <xf numFmtId="0" fontId="0" fillId="36" borderId="59" xfId="0" applyFont="1" applyFill="1" applyBorder="1" applyAlignment="1" quotePrefix="1">
      <alignment horizontal="center" vertical="center" wrapText="1"/>
    </xf>
    <xf numFmtId="0" fontId="29" fillId="36" borderId="0" xfId="0" applyFont="1" applyFill="1" applyAlignment="1">
      <alignment vertical="top"/>
    </xf>
    <xf numFmtId="0" fontId="19" fillId="36" borderId="0" xfId="0" applyFont="1" applyFill="1" applyAlignment="1">
      <alignment/>
    </xf>
    <xf numFmtId="0" fontId="19" fillId="36" borderId="0" xfId="0" applyFont="1" applyFill="1" applyAlignment="1">
      <alignment vertical="top" wrapText="1"/>
    </xf>
    <xf numFmtId="0" fontId="19" fillId="36" borderId="0" xfId="0" applyFont="1" applyFill="1" applyAlignment="1">
      <alignment vertical="top"/>
    </xf>
    <xf numFmtId="0" fontId="19" fillId="36" borderId="0" xfId="0" applyNumberFormat="1" applyFont="1" applyFill="1" applyAlignment="1">
      <alignment vertical="top" wrapText="1"/>
    </xf>
    <xf numFmtId="0" fontId="29" fillId="36" borderId="0" xfId="0" applyFont="1" applyFill="1" applyAlignment="1">
      <alignment/>
    </xf>
    <xf numFmtId="0" fontId="20" fillId="36" borderId="0" xfId="0" applyFont="1" applyFill="1" applyAlignment="1">
      <alignment vertical="top" wrapText="1"/>
    </xf>
    <xf numFmtId="0" fontId="31" fillId="36" borderId="0" xfId="0" applyFont="1" applyFill="1" applyAlignment="1">
      <alignment vertical="top" wrapText="1"/>
    </xf>
    <xf numFmtId="0" fontId="3" fillId="36" borderId="0" xfId="0" applyFont="1" applyFill="1" applyAlignment="1">
      <alignment horizontal="justify"/>
    </xf>
    <xf numFmtId="0" fontId="2" fillId="36" borderId="0" xfId="0" applyFont="1" applyFill="1" applyAlignment="1">
      <alignment horizontal="left" wrapText="1" indent="1"/>
    </xf>
    <xf numFmtId="0" fontId="3" fillId="36" borderId="0" xfId="0" applyFont="1" applyFill="1" applyAlignment="1">
      <alignment horizontal="left" wrapText="1"/>
    </xf>
    <xf numFmtId="0" fontId="2" fillId="36" borderId="0" xfId="0" applyFont="1" applyFill="1" applyAlignment="1">
      <alignment horizontal="left" vertical="top" wrapText="1" indent="1" readingOrder="1"/>
    </xf>
    <xf numFmtId="0" fontId="3" fillId="36" borderId="0" xfId="0" applyFont="1" applyFill="1" applyAlignment="1">
      <alignment horizontal="left" wrapText="1" indent="1"/>
    </xf>
    <xf numFmtId="0" fontId="1" fillId="36" borderId="0" xfId="0" applyFont="1" applyFill="1" applyAlignment="1">
      <alignment horizontal="left" wrapText="1" indent="1"/>
    </xf>
    <xf numFmtId="0" fontId="3" fillId="36" borderId="0" xfId="0" applyFont="1" applyFill="1" applyAlignment="1">
      <alignment/>
    </xf>
    <xf numFmtId="0" fontId="3" fillId="36" borderId="0" xfId="0" applyFont="1" applyFill="1" applyAlignment="1">
      <alignment horizontal="left" vertical="top" wrapText="1" indent="1"/>
    </xf>
    <xf numFmtId="0" fontId="36" fillId="36" borderId="0" xfId="0" applyFont="1" applyFill="1" applyAlignment="1">
      <alignment horizontal="justify" vertical="center" wrapText="1"/>
    </xf>
    <xf numFmtId="0" fontId="18" fillId="36" borderId="0" xfId="0" applyFont="1" applyFill="1" applyAlignment="1">
      <alignment horizontal="left" vertical="top" wrapText="1" readingOrder="1"/>
    </xf>
    <xf numFmtId="0" fontId="19" fillId="36" borderId="0" xfId="0" applyFont="1" applyFill="1" applyAlignment="1">
      <alignment horizontal="left" vertical="top" wrapText="1" indent="1" readingOrder="1"/>
    </xf>
    <xf numFmtId="0" fontId="20" fillId="36" borderId="0" xfId="0" applyFont="1" applyFill="1" applyAlignment="1">
      <alignment horizontal="left" vertical="top" wrapText="1" indent="1" readingOrder="1"/>
    </xf>
    <xf numFmtId="0" fontId="19" fillId="36" borderId="0" xfId="0" applyNumberFormat="1" applyFont="1" applyFill="1" applyAlignment="1">
      <alignment horizontal="left" vertical="top" wrapText="1" indent="3" readingOrder="1"/>
    </xf>
    <xf numFmtId="0" fontId="19" fillId="36" borderId="0" xfId="0" applyFont="1" applyFill="1" applyAlignment="1">
      <alignment horizontal="left" vertical="top" wrapText="1" indent="3" readingOrder="1"/>
    </xf>
    <xf numFmtId="0" fontId="19" fillId="36" borderId="0" xfId="0" applyFont="1" applyFill="1" applyAlignment="1">
      <alignment horizontal="left" vertical="top" wrapText="1" indent="4" readingOrder="1"/>
    </xf>
    <xf numFmtId="0" fontId="20" fillId="36" borderId="0" xfId="0" applyFont="1" applyFill="1" applyAlignment="1">
      <alignment horizontal="left" vertical="center" wrapText="1" indent="1"/>
    </xf>
    <xf numFmtId="0" fontId="19" fillId="36" borderId="0" xfId="0" applyFont="1" applyFill="1" applyAlignment="1">
      <alignment horizontal="left" vertical="center" wrapText="1" indent="2"/>
    </xf>
    <xf numFmtId="0" fontId="36" fillId="36" borderId="0" xfId="0" applyFont="1" applyFill="1" applyAlignment="1">
      <alignment horizontal="left" vertical="center" wrapText="1"/>
    </xf>
    <xf numFmtId="0" fontId="19" fillId="36" borderId="0" xfId="0" applyFont="1" applyFill="1" applyAlignment="1">
      <alignment horizontal="left" wrapText="1" indent="1"/>
    </xf>
    <xf numFmtId="0" fontId="20" fillId="36" borderId="0" xfId="0" applyFont="1" applyFill="1" applyAlignment="1">
      <alignment horizontal="left" wrapText="1" indent="1"/>
    </xf>
    <xf numFmtId="0" fontId="19" fillId="36" borderId="0" xfId="0" applyFont="1" applyFill="1" applyAlignment="1">
      <alignment horizontal="left" vertical="top" wrapText="1" indent="2" readingOrder="1"/>
    </xf>
    <xf numFmtId="0" fontId="18" fillId="36" borderId="0" xfId="0" applyFont="1" applyFill="1" applyAlignment="1">
      <alignment horizontal="justify" wrapText="1"/>
    </xf>
    <xf numFmtId="0" fontId="19" fillId="36" borderId="0" xfId="0" applyFont="1" applyFill="1" applyAlignment="1">
      <alignment horizontal="left" wrapText="1" indent="2"/>
    </xf>
    <xf numFmtId="0" fontId="19" fillId="36" borderId="0" xfId="0" applyFont="1" applyFill="1" applyAlignment="1">
      <alignment horizontal="left" wrapText="1" indent="2" readingOrder="1"/>
    </xf>
    <xf numFmtId="0" fontId="18" fillId="36" borderId="0" xfId="0" applyFont="1" applyFill="1" applyAlignment="1">
      <alignment horizontal="justify" vertical="center" wrapText="1"/>
    </xf>
    <xf numFmtId="0" fontId="18" fillId="36" borderId="0" xfId="0" applyFont="1" applyFill="1" applyAlignment="1">
      <alignment/>
    </xf>
    <xf numFmtId="0" fontId="18" fillId="36" borderId="0" xfId="0" applyFont="1" applyFill="1" applyAlignment="1">
      <alignment horizontal="center"/>
    </xf>
    <xf numFmtId="0" fontId="18" fillId="36" borderId="0" xfId="0" applyFont="1" applyFill="1" applyAlignment="1" quotePrefix="1">
      <alignment horizontal="left" vertical="top" wrapText="1" readingOrder="1"/>
    </xf>
    <xf numFmtId="0" fontId="32" fillId="36" borderId="0" xfId="53" applyFont="1" applyFill="1" applyAlignment="1" applyProtection="1">
      <alignment horizontal="center"/>
      <protection/>
    </xf>
    <xf numFmtId="0" fontId="20" fillId="36" borderId="0" xfId="0" applyFont="1" applyFill="1" applyAlignment="1">
      <alignment/>
    </xf>
    <xf numFmtId="0" fontId="20" fillId="36" borderId="0" xfId="0" applyFont="1" applyFill="1" applyAlignment="1">
      <alignment horizontal="center"/>
    </xf>
    <xf numFmtId="0" fontId="31" fillId="36" borderId="0" xfId="0" applyFont="1" applyFill="1" applyAlignment="1">
      <alignment/>
    </xf>
    <xf numFmtId="0" fontId="18" fillId="36" borderId="0" xfId="0" applyFont="1" applyFill="1" applyAlignment="1" quotePrefix="1">
      <alignment/>
    </xf>
    <xf numFmtId="0" fontId="18" fillId="36" borderId="0" xfId="0" applyFont="1" applyFill="1" applyAlignment="1">
      <alignment horizontal="left" indent="1"/>
    </xf>
    <xf numFmtId="0" fontId="19" fillId="36" borderId="0" xfId="0" applyFont="1" applyFill="1" applyAlignment="1">
      <alignment horizontal="left" indent="1"/>
    </xf>
    <xf numFmtId="0" fontId="19" fillId="36" borderId="0" xfId="0" applyFont="1" applyFill="1" applyAlignment="1">
      <alignment horizontal="justify" vertical="center" wrapText="1"/>
    </xf>
    <xf numFmtId="0" fontId="3" fillId="36" borderId="0" xfId="0" applyFont="1" applyFill="1" applyAlignment="1">
      <alignment vertical="top" wrapText="1"/>
    </xf>
    <xf numFmtId="0" fontId="5" fillId="36" borderId="0" xfId="0" applyFont="1" applyFill="1" applyAlignment="1">
      <alignment/>
    </xf>
    <xf numFmtId="0" fontId="6" fillId="36" borderId="0" xfId="0" applyFont="1" applyFill="1" applyAlignment="1">
      <alignment/>
    </xf>
    <xf numFmtId="0" fontId="3" fillId="36" borderId="0" xfId="0" applyFont="1" applyFill="1" applyAlignment="1" quotePrefix="1">
      <alignment vertical="top" wrapText="1"/>
    </xf>
    <xf numFmtId="0" fontId="14" fillId="36" borderId="0" xfId="53" applyFont="1" applyFill="1" applyAlignment="1" applyProtection="1">
      <alignment horizontal="center"/>
      <protection/>
    </xf>
    <xf numFmtId="0" fontId="14" fillId="36" borderId="0" xfId="53" applyFont="1" applyFill="1" applyAlignment="1" applyProtection="1">
      <alignment horizontal="center" vertical="center"/>
      <protection/>
    </xf>
    <xf numFmtId="0" fontId="2" fillId="36" borderId="0" xfId="0" applyFont="1" applyFill="1" applyAlignment="1">
      <alignment horizontal="justify"/>
    </xf>
    <xf numFmtId="0" fontId="22" fillId="0" borderId="0" xfId="0" applyFont="1" applyAlignment="1">
      <alignment/>
    </xf>
    <xf numFmtId="0" fontId="30" fillId="36" borderId="0" xfId="0" applyFont="1" applyFill="1" applyAlignment="1">
      <alignment vertical="top" wrapText="1"/>
    </xf>
    <xf numFmtId="0" fontId="16" fillId="36" borderId="0" xfId="0" applyFont="1" applyFill="1" applyBorder="1" applyAlignment="1">
      <alignment horizontal="center" vertical="center"/>
    </xf>
    <xf numFmtId="0" fontId="19" fillId="36" borderId="0" xfId="0" applyFont="1" applyFill="1" applyBorder="1" applyAlignment="1">
      <alignment horizontal="justify" vertical="center" wrapText="1"/>
    </xf>
    <xf numFmtId="0" fontId="3" fillId="36" borderId="0" xfId="0" applyFont="1" applyFill="1" applyBorder="1" applyAlignment="1">
      <alignment vertical="top" wrapText="1"/>
    </xf>
    <xf numFmtId="0" fontId="29" fillId="36" borderId="0" xfId="0" applyFont="1" applyFill="1" applyBorder="1" applyAlignment="1">
      <alignment horizontal="center"/>
    </xf>
    <xf numFmtId="0" fontId="18" fillId="36" borderId="0" xfId="0" applyFont="1" applyFill="1" applyBorder="1" applyAlignment="1">
      <alignment/>
    </xf>
    <xf numFmtId="0" fontId="29" fillId="36" borderId="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4">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fill>
        <patternFill patternType="none">
          <bgColor indexed="65"/>
        </patternFill>
      </fill>
    </dxf>
    <dxf>
      <font>
        <b/>
        <i val="0"/>
        <color auto="1"/>
      </font>
      <fill>
        <patternFill patternType="darkUp">
          <fgColor indexed="10"/>
          <bgColor indexed="65"/>
        </patternFill>
      </fill>
    </dxf>
    <dxf>
      <font>
        <b/>
        <i val="0"/>
        <color indexed="8"/>
      </font>
      <fill>
        <patternFill patternType="darkUp">
          <fgColor indexed="10"/>
          <bgColor indexed="65"/>
        </patternFill>
      </fill>
    </dxf>
    <dxf>
      <font>
        <b/>
        <i val="0"/>
        <color indexed="63"/>
      </font>
      <fill>
        <patternFill patternType="darkUp">
          <fgColor indexed="10"/>
          <bgColor indexed="65"/>
        </patternFill>
      </fill>
    </dxf>
    <dxf>
      <font>
        <b/>
        <i val="0"/>
        <color indexed="12"/>
      </font>
    </dxf>
    <dxf>
      <font>
        <b/>
        <i val="0"/>
        <color indexed="12"/>
      </font>
    </dxf>
    <dxf>
      <font>
        <b/>
        <i val="0"/>
        <color indexed="17"/>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114300</xdr:rowOff>
    </xdr:from>
    <xdr:to>
      <xdr:col>17</xdr:col>
      <xdr:colOff>676275</xdr:colOff>
      <xdr:row>3</xdr:row>
      <xdr:rowOff>123825</xdr:rowOff>
    </xdr:to>
    <xdr:grpSp>
      <xdr:nvGrpSpPr>
        <xdr:cNvPr id="1" name="Group 3"/>
        <xdr:cNvGrpSpPr>
          <a:grpSpLocks/>
        </xdr:cNvGrpSpPr>
      </xdr:nvGrpSpPr>
      <xdr:grpSpPr>
        <a:xfrm>
          <a:off x="390525" y="114300"/>
          <a:ext cx="11563350" cy="590550"/>
          <a:chOff x="391583" y="116416"/>
          <a:chExt cx="11591550" cy="581663"/>
        </a:xfrm>
        <a:solidFill>
          <a:srgbClr val="FFFFFF"/>
        </a:solidFill>
      </xdr:grpSpPr>
      <xdr:pic>
        <xdr:nvPicPr>
          <xdr:cNvPr id="2" name="Picture 1" descr="JODI-Oil-badge-title.png"/>
          <xdr:cNvPicPr preferRelativeResize="1">
            <a:picLocks noChangeAspect="1"/>
          </xdr:cNvPicPr>
        </xdr:nvPicPr>
        <xdr:blipFill>
          <a:blip r:embed="rId1"/>
          <a:stretch>
            <a:fillRect/>
          </a:stretch>
        </xdr:blipFill>
        <xdr:spPr>
          <a:xfrm>
            <a:off x="391583" y="116416"/>
            <a:ext cx="437581" cy="554470"/>
          </a:xfrm>
          <a:prstGeom prst="rect">
            <a:avLst/>
          </a:prstGeom>
          <a:noFill/>
          <a:ln w="9525" cmpd="sng">
            <a:noFill/>
          </a:ln>
        </xdr:spPr>
      </xdr:pic>
      <xdr:pic>
        <xdr:nvPicPr>
          <xdr:cNvPr id="3" name="Picture 2" descr="All JODI orgs LR.tif"/>
          <xdr:cNvPicPr preferRelativeResize="1">
            <a:picLocks noChangeAspect="1"/>
          </xdr:cNvPicPr>
        </xdr:nvPicPr>
        <xdr:blipFill>
          <a:blip r:embed="rId2"/>
          <a:stretch>
            <a:fillRect/>
          </a:stretch>
        </xdr:blipFill>
        <xdr:spPr>
          <a:xfrm>
            <a:off x="6106217" y="179963"/>
            <a:ext cx="5876916" cy="518116"/>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V39"/>
  <sheetViews>
    <sheetView showGridLines="0" tabSelected="1" view="pageBreakPreview" zoomScale="90" zoomScaleNormal="70" zoomScaleSheetLayoutView="90" zoomScalePageLayoutView="0" workbookViewId="0" topLeftCell="A1">
      <selection activeCell="A1" sqref="A1"/>
    </sheetView>
  </sheetViews>
  <sheetFormatPr defaultColWidth="9.140625" defaultRowHeight="12.75"/>
  <cols>
    <col min="1" max="2" width="1.7109375" style="3" customWidth="1"/>
    <col min="3" max="3" width="19.140625" style="3" customWidth="1"/>
    <col min="4" max="7" width="10.28125" style="3" customWidth="1"/>
    <col min="8" max="8" width="2.28125" style="3" customWidth="1"/>
    <col min="9" max="9" width="20.8515625" style="3" customWidth="1"/>
    <col min="10" max="18" width="10.28125" style="3" customWidth="1"/>
    <col min="19" max="16384" width="9.140625" style="3" customWidth="1"/>
  </cols>
  <sheetData>
    <row r="1" spans="1:19" ht="12.75">
      <c r="A1" s="7">
        <v>2007.1</v>
      </c>
      <c r="B1" s="7"/>
      <c r="C1" s="8"/>
      <c r="D1" s="8"/>
      <c r="E1" s="8"/>
      <c r="F1" s="8"/>
      <c r="G1" s="8"/>
      <c r="H1" s="8"/>
      <c r="I1" s="8"/>
      <c r="J1" s="8"/>
      <c r="K1" s="8"/>
      <c r="L1" s="8"/>
      <c r="M1" s="8"/>
      <c r="N1" s="8"/>
      <c r="O1" s="8"/>
      <c r="P1" s="8"/>
      <c r="Q1" s="8"/>
      <c r="R1" s="8"/>
      <c r="S1" s="8"/>
    </row>
    <row r="2" spans="1:19" ht="20.25">
      <c r="A2" s="8"/>
      <c r="B2" s="8"/>
      <c r="D2" s="9" t="s">
        <v>206</v>
      </c>
      <c r="E2" s="8"/>
      <c r="F2" s="8"/>
      <c r="G2" s="8"/>
      <c r="H2" s="8"/>
      <c r="I2" s="8"/>
      <c r="J2" s="8"/>
      <c r="K2" s="8"/>
      <c r="L2" s="8"/>
      <c r="M2" s="8"/>
      <c r="N2" s="8"/>
      <c r="O2" s="8"/>
      <c r="P2" s="8"/>
      <c r="Q2" s="8"/>
      <c r="R2" s="8"/>
      <c r="S2" s="8"/>
    </row>
    <row r="3" spans="1:19" ht="12.75">
      <c r="A3" s="8"/>
      <c r="B3" s="8"/>
      <c r="D3" s="181" t="s">
        <v>207</v>
      </c>
      <c r="E3" s="8"/>
      <c r="F3" s="8"/>
      <c r="G3" s="8"/>
      <c r="H3" s="8"/>
      <c r="I3" s="8"/>
      <c r="J3" s="8"/>
      <c r="K3" s="8"/>
      <c r="L3" s="8"/>
      <c r="M3" s="8"/>
      <c r="N3" s="8"/>
      <c r="O3" s="8"/>
      <c r="P3" s="8"/>
      <c r="Q3" s="8"/>
      <c r="R3" s="8"/>
      <c r="S3" s="8"/>
    </row>
    <row r="4" spans="1:19" ht="12.75">
      <c r="A4" s="8"/>
      <c r="B4" s="8"/>
      <c r="C4" s="8"/>
      <c r="D4" s="8"/>
      <c r="E4" s="8"/>
      <c r="F4" s="8"/>
      <c r="G4" s="8"/>
      <c r="H4" s="8"/>
      <c r="I4" s="8"/>
      <c r="J4" s="8"/>
      <c r="K4" s="8"/>
      <c r="L4" s="8"/>
      <c r="M4" s="8"/>
      <c r="N4" s="8"/>
      <c r="O4" s="8"/>
      <c r="P4" s="8"/>
      <c r="Q4" s="8"/>
      <c r="R4" s="8"/>
      <c r="S4" s="8"/>
    </row>
    <row r="5" spans="1:19" ht="18.75">
      <c r="A5" s="8"/>
      <c r="B5" s="8"/>
      <c r="C5" s="10" t="s">
        <v>0</v>
      </c>
      <c r="D5" s="11"/>
      <c r="E5" s="12"/>
      <c r="F5" s="12"/>
      <c r="G5" s="13"/>
      <c r="H5" s="13"/>
      <c r="I5" s="13"/>
      <c r="J5" s="13"/>
      <c r="K5" s="13"/>
      <c r="L5" s="13"/>
      <c r="M5" s="13"/>
      <c r="N5" s="13"/>
      <c r="O5" s="13"/>
      <c r="P5" s="13"/>
      <c r="Q5" s="13"/>
      <c r="R5" s="14"/>
      <c r="S5" s="8"/>
    </row>
    <row r="6" spans="1:19" ht="14.25">
      <c r="A6" s="8"/>
      <c r="B6" s="8"/>
      <c r="C6" s="15"/>
      <c r="D6" s="14"/>
      <c r="E6" s="14"/>
      <c r="F6" s="14"/>
      <c r="G6" s="13"/>
      <c r="H6" s="13"/>
      <c r="I6" s="13"/>
      <c r="J6" s="13"/>
      <c r="K6" s="13"/>
      <c r="L6" s="13"/>
      <c r="M6" s="13"/>
      <c r="N6" s="13"/>
      <c r="O6" s="13"/>
      <c r="P6" s="13"/>
      <c r="Q6" s="13"/>
      <c r="R6" s="14"/>
      <c r="S6" s="8"/>
    </row>
    <row r="7" spans="1:19" ht="18.75">
      <c r="A7" s="8"/>
      <c r="B7" s="8"/>
      <c r="C7" s="10" t="s">
        <v>1</v>
      </c>
      <c r="D7" s="11"/>
      <c r="E7" s="12"/>
      <c r="F7" s="12"/>
      <c r="G7" s="13"/>
      <c r="H7" s="13"/>
      <c r="I7" s="13"/>
      <c r="J7" s="13"/>
      <c r="K7" s="13"/>
      <c r="L7" s="13"/>
      <c r="M7" s="13"/>
      <c r="N7" s="16" t="s">
        <v>2</v>
      </c>
      <c r="O7" s="17"/>
      <c r="P7" s="18"/>
      <c r="Q7" s="19"/>
      <c r="R7" s="14"/>
      <c r="S7" s="8"/>
    </row>
    <row r="8" spans="1:19" ht="15" thickBot="1">
      <c r="A8" s="8"/>
      <c r="B8" s="8"/>
      <c r="C8" s="20"/>
      <c r="D8" s="20"/>
      <c r="E8" s="20"/>
      <c r="F8" s="20"/>
      <c r="G8" s="20"/>
      <c r="H8" s="20"/>
      <c r="I8" s="20"/>
      <c r="J8" s="20"/>
      <c r="K8" s="20"/>
      <c r="L8" s="20"/>
      <c r="M8" s="20"/>
      <c r="N8" s="20"/>
      <c r="O8" s="20"/>
      <c r="P8" s="20"/>
      <c r="Q8" s="20"/>
      <c r="R8" s="14"/>
      <c r="S8" s="8"/>
    </row>
    <row r="9" spans="1:19" ht="15">
      <c r="A9" s="8"/>
      <c r="B9" s="66"/>
      <c r="C9" s="67"/>
      <c r="D9" s="87"/>
      <c r="E9" s="88"/>
      <c r="F9" s="88"/>
      <c r="G9" s="89"/>
      <c r="H9" s="96"/>
      <c r="I9" s="97"/>
      <c r="J9" s="114" t="s">
        <v>5</v>
      </c>
      <c r="K9" s="115"/>
      <c r="L9" s="115"/>
      <c r="M9" s="115"/>
      <c r="N9" s="115"/>
      <c r="O9" s="116"/>
      <c r="P9" s="117"/>
      <c r="Q9" s="117"/>
      <c r="R9" s="118"/>
      <c r="S9" s="8"/>
    </row>
    <row r="10" spans="1:19" ht="120.75" thickBot="1">
      <c r="A10" s="8"/>
      <c r="B10" s="68"/>
      <c r="C10" s="69"/>
      <c r="D10" s="90" t="s">
        <v>3</v>
      </c>
      <c r="E10" s="91" t="s">
        <v>4</v>
      </c>
      <c r="F10" s="91" t="s">
        <v>42</v>
      </c>
      <c r="G10" s="92" t="s">
        <v>204</v>
      </c>
      <c r="H10" s="98"/>
      <c r="I10" s="99"/>
      <c r="J10" s="119" t="s">
        <v>6</v>
      </c>
      <c r="K10" s="120" t="s">
        <v>7</v>
      </c>
      <c r="L10" s="120" t="s">
        <v>8</v>
      </c>
      <c r="M10" s="120" t="s">
        <v>20</v>
      </c>
      <c r="N10" s="121" t="s">
        <v>21</v>
      </c>
      <c r="O10" s="122" t="s">
        <v>14</v>
      </c>
      <c r="P10" s="122" t="s">
        <v>9</v>
      </c>
      <c r="Q10" s="123" t="s">
        <v>44</v>
      </c>
      <c r="R10" s="124" t="s">
        <v>205</v>
      </c>
      <c r="S10" s="8"/>
    </row>
    <row r="11" spans="1:22" ht="13.5" thickBot="1">
      <c r="A11" s="8"/>
      <c r="B11" s="70"/>
      <c r="C11" s="71"/>
      <c r="D11" s="93" t="s">
        <v>26</v>
      </c>
      <c r="E11" s="94" t="s">
        <v>27</v>
      </c>
      <c r="F11" s="94" t="s">
        <v>28</v>
      </c>
      <c r="G11" s="95" t="s">
        <v>29</v>
      </c>
      <c r="H11" s="100"/>
      <c r="I11" s="101"/>
      <c r="J11" s="125" t="s">
        <v>30</v>
      </c>
      <c r="K11" s="126" t="s">
        <v>31</v>
      </c>
      <c r="L11" s="126" t="s">
        <v>32</v>
      </c>
      <c r="M11" s="126" t="s">
        <v>33</v>
      </c>
      <c r="N11" s="127" t="s">
        <v>34</v>
      </c>
      <c r="O11" s="126" t="s">
        <v>35</v>
      </c>
      <c r="P11" s="126" t="s">
        <v>36</v>
      </c>
      <c r="Q11" s="128" t="s">
        <v>37</v>
      </c>
      <c r="R11" s="129" t="s">
        <v>38</v>
      </c>
      <c r="S11" s="8"/>
      <c r="T11" s="2"/>
      <c r="U11" s="2"/>
      <c r="V11" s="2"/>
    </row>
    <row r="12" spans="1:22" ht="14.25">
      <c r="A12" s="8"/>
      <c r="B12" s="72" t="s">
        <v>22</v>
      </c>
      <c r="C12" s="73" t="s">
        <v>10</v>
      </c>
      <c r="D12" s="21"/>
      <c r="E12" s="22"/>
      <c r="F12" s="22"/>
      <c r="G12" s="23"/>
      <c r="H12" s="102" t="s">
        <v>22</v>
      </c>
      <c r="I12" s="103" t="s">
        <v>11</v>
      </c>
      <c r="J12" s="24"/>
      <c r="K12" s="25"/>
      <c r="L12" s="25"/>
      <c r="M12" s="25"/>
      <c r="N12" s="22"/>
      <c r="O12" s="25"/>
      <c r="P12" s="26"/>
      <c r="Q12" s="25"/>
      <c r="R12" s="27"/>
      <c r="S12" s="28">
        <f>IF(R12&lt;&gt;J12+K12+L12+M12+O12+P12+Q12,"Total is not sum of the elements","")</f>
      </c>
      <c r="T12" s="2"/>
      <c r="U12" s="2"/>
      <c r="V12" s="2"/>
    </row>
    <row r="13" spans="1:22" ht="14.25">
      <c r="A13" s="8"/>
      <c r="B13" s="74" t="s">
        <v>22</v>
      </c>
      <c r="C13" s="75" t="s">
        <v>16</v>
      </c>
      <c r="D13" s="29"/>
      <c r="E13" s="30"/>
      <c r="F13" s="31"/>
      <c r="G13" s="32"/>
      <c r="H13" s="104" t="s">
        <v>22</v>
      </c>
      <c r="I13" s="105" t="s">
        <v>43</v>
      </c>
      <c r="J13" s="33"/>
      <c r="K13" s="34"/>
      <c r="L13" s="34"/>
      <c r="M13" s="34"/>
      <c r="N13" s="35"/>
      <c r="O13" s="34"/>
      <c r="P13" s="34"/>
      <c r="Q13" s="34"/>
      <c r="R13" s="32"/>
      <c r="S13" s="28">
        <f>IF(R13&lt;&gt;J13+K13+L13+M13+O13+P13+Q13,"Total is not sum of the elements","")</f>
      </c>
      <c r="T13" s="2"/>
      <c r="U13" s="2"/>
      <c r="V13" s="2"/>
    </row>
    <row r="14" spans="1:22" ht="14.25">
      <c r="A14" s="8"/>
      <c r="B14" s="76" t="s">
        <v>22</v>
      </c>
      <c r="C14" s="77" t="s">
        <v>17</v>
      </c>
      <c r="D14" s="33"/>
      <c r="E14" s="35"/>
      <c r="F14" s="35"/>
      <c r="G14" s="32"/>
      <c r="H14" s="106" t="s">
        <v>22</v>
      </c>
      <c r="I14" s="107" t="s">
        <v>17</v>
      </c>
      <c r="J14" s="36"/>
      <c r="K14" s="37"/>
      <c r="L14" s="37"/>
      <c r="M14" s="37"/>
      <c r="N14" s="35"/>
      <c r="O14" s="37"/>
      <c r="P14" s="37"/>
      <c r="Q14" s="37"/>
      <c r="R14" s="32"/>
      <c r="S14" s="28">
        <f>IF(R14&lt;&gt;J14+K14+L14+M14+O14+P14+Q14,"Total is not sum of the elements","")</f>
      </c>
      <c r="T14" s="2"/>
      <c r="U14" s="2"/>
      <c r="V14" s="2"/>
    </row>
    <row r="15" spans="1:22" ht="14.25">
      <c r="A15" s="8"/>
      <c r="B15" s="76" t="s">
        <v>23</v>
      </c>
      <c r="C15" s="77" t="s">
        <v>18</v>
      </c>
      <c r="D15" s="33"/>
      <c r="E15" s="35"/>
      <c r="F15" s="35"/>
      <c r="G15" s="32"/>
      <c r="H15" s="108" t="s">
        <v>23</v>
      </c>
      <c r="I15" s="109" t="s">
        <v>18</v>
      </c>
      <c r="J15" s="36"/>
      <c r="K15" s="34"/>
      <c r="L15" s="34"/>
      <c r="M15" s="34"/>
      <c r="N15" s="35"/>
      <c r="O15" s="34"/>
      <c r="P15" s="34"/>
      <c r="Q15" s="34"/>
      <c r="R15" s="32"/>
      <c r="S15" s="28">
        <f>IF(R15&lt;&gt;J15+K15+L15+M15+O15+P15+Q15,"Total is not sum of the elements","")</f>
      </c>
      <c r="T15" s="2"/>
      <c r="U15" s="2"/>
      <c r="V15" s="2"/>
    </row>
    <row r="16" spans="1:22" ht="28.5" customHeight="1">
      <c r="A16" s="8"/>
      <c r="B16" s="76" t="s">
        <v>22</v>
      </c>
      <c r="C16" s="78" t="s">
        <v>41</v>
      </c>
      <c r="D16" s="29"/>
      <c r="E16" s="30"/>
      <c r="F16" s="31"/>
      <c r="G16" s="32"/>
      <c r="H16" s="106" t="s">
        <v>23</v>
      </c>
      <c r="I16" s="107" t="s">
        <v>40</v>
      </c>
      <c r="J16" s="36"/>
      <c r="K16" s="37"/>
      <c r="L16" s="37"/>
      <c r="M16" s="37"/>
      <c r="N16" s="35"/>
      <c r="O16" s="37"/>
      <c r="P16" s="37"/>
      <c r="Q16" s="37"/>
      <c r="R16" s="32"/>
      <c r="S16" s="28">
        <f>IF(R16&lt;&gt;J16+K16+L16+M16+O16+P16+Q16,"Total is not sum of the elements","")</f>
      </c>
      <c r="T16" s="2"/>
      <c r="U16" s="2"/>
      <c r="V16" s="2"/>
    </row>
    <row r="17" spans="1:22" ht="14.25">
      <c r="A17" s="8"/>
      <c r="B17" s="79" t="s">
        <v>23</v>
      </c>
      <c r="C17" s="80" t="s">
        <v>12</v>
      </c>
      <c r="D17" s="33"/>
      <c r="E17" s="35"/>
      <c r="F17" s="35"/>
      <c r="G17" s="32"/>
      <c r="H17" s="106" t="s">
        <v>22</v>
      </c>
      <c r="I17" s="107" t="s">
        <v>50</v>
      </c>
      <c r="J17" s="36"/>
      <c r="K17" s="37"/>
      <c r="L17" s="37"/>
      <c r="M17" s="37"/>
      <c r="N17" s="35"/>
      <c r="O17" s="37"/>
      <c r="P17" s="37"/>
      <c r="Q17" s="37"/>
      <c r="R17" s="32"/>
      <c r="S17" s="28">
        <f>IF(R17&lt;&gt;0,"Total should be zero",IF(R17&lt;&gt;J17+K17+L17+M17+O17+P17+Q17,"Total is not sum of the elements",""))</f>
      </c>
      <c r="T17" s="2"/>
      <c r="U17" s="2"/>
      <c r="V17" s="2"/>
    </row>
    <row r="18" spans="1:22" ht="15" thickBot="1">
      <c r="A18" s="8"/>
      <c r="B18" s="81" t="s">
        <v>23</v>
      </c>
      <c r="C18" s="82" t="s">
        <v>24</v>
      </c>
      <c r="D18" s="36"/>
      <c r="E18" s="31"/>
      <c r="F18" s="31"/>
      <c r="G18" s="32"/>
      <c r="H18" s="108" t="s">
        <v>23</v>
      </c>
      <c r="I18" s="109" t="s">
        <v>24</v>
      </c>
      <c r="J18" s="33"/>
      <c r="K18" s="34"/>
      <c r="L18" s="34"/>
      <c r="M18" s="34"/>
      <c r="N18" s="38"/>
      <c r="O18" s="34"/>
      <c r="P18" s="34"/>
      <c r="Q18" s="34"/>
      <c r="R18" s="39"/>
      <c r="S18" s="28">
        <f>IF(R18&lt;&gt;J18+K18+L18+M18+O18+P18+Q18,"Total is not sum of the elements","")</f>
      </c>
      <c r="T18" s="2"/>
      <c r="U18" s="2"/>
      <c r="V18" s="2"/>
    </row>
    <row r="19" spans="1:22" ht="15" thickBot="1">
      <c r="A19" s="8"/>
      <c r="B19" s="72" t="s">
        <v>23</v>
      </c>
      <c r="C19" s="83" t="s">
        <v>15</v>
      </c>
      <c r="D19" s="40">
        <f>D12+D14-D15-D17-D18-D20</f>
        <v>0</v>
      </c>
      <c r="E19" s="40">
        <f>E12+E14-E15-E17-E18-E20</f>
        <v>0</v>
      </c>
      <c r="F19" s="40">
        <f>F12+F13+F14-F15+F16-F17-F18-F20</f>
        <v>0</v>
      </c>
      <c r="G19" s="41">
        <f>G12+G13+G14-G15+G16-G17-G18-G20</f>
        <v>0</v>
      </c>
      <c r="H19" s="102" t="s">
        <v>23</v>
      </c>
      <c r="I19" s="110" t="s">
        <v>15</v>
      </c>
      <c r="J19" s="40">
        <f>J12+J13+J14-J15-J16+J17-J18-J20</f>
        <v>0</v>
      </c>
      <c r="K19" s="40">
        <f aca="true" t="shared" si="0" ref="K19:Q19">K12+K13+K14-K15-K16+K17-K18-K20</f>
        <v>0</v>
      </c>
      <c r="L19" s="40">
        <f t="shared" si="0"/>
        <v>0</v>
      </c>
      <c r="M19" s="40">
        <f t="shared" si="0"/>
        <v>0</v>
      </c>
      <c r="N19" s="40">
        <f t="shared" si="0"/>
        <v>0</v>
      </c>
      <c r="O19" s="40">
        <f t="shared" si="0"/>
        <v>0</v>
      </c>
      <c r="P19" s="40">
        <f t="shared" si="0"/>
        <v>0</v>
      </c>
      <c r="Q19" s="40">
        <f t="shared" si="0"/>
        <v>0</v>
      </c>
      <c r="R19" s="42">
        <f>R12+R13+R14-R15-R16+R17-R18-R20</f>
        <v>0</v>
      </c>
      <c r="S19" s="28">
        <f>IF(R19&lt;&gt;J19+K19+L19+M19+O19+P19+Q19,"Total is not sum of the elements","")</f>
      </c>
      <c r="T19" s="2"/>
      <c r="U19" s="2"/>
      <c r="V19" s="2"/>
    </row>
    <row r="20" spans="1:22" ht="14.25">
      <c r="A20" s="8"/>
      <c r="B20" s="84" t="s">
        <v>39</v>
      </c>
      <c r="C20" s="83" t="s">
        <v>19</v>
      </c>
      <c r="D20" s="24"/>
      <c r="E20" s="43"/>
      <c r="F20" s="43"/>
      <c r="G20" s="44"/>
      <c r="H20" s="111" t="s">
        <v>39</v>
      </c>
      <c r="I20" s="110" t="s">
        <v>13</v>
      </c>
      <c r="J20" s="24"/>
      <c r="K20" s="25"/>
      <c r="L20" s="25"/>
      <c r="M20" s="25"/>
      <c r="N20" s="22"/>
      <c r="O20" s="25"/>
      <c r="P20" s="25"/>
      <c r="Q20" s="25"/>
      <c r="R20" s="27"/>
      <c r="S20" s="28">
        <f>IF(R20&lt;&gt;J20+K20+L20+M20+O20+P20+Q20,"Total is not sum of the elements","")</f>
      </c>
      <c r="T20" s="2"/>
      <c r="U20" s="2"/>
      <c r="V20" s="2"/>
    </row>
    <row r="21" spans="1:22" ht="15" thickBot="1">
      <c r="A21" s="8"/>
      <c r="B21" s="85"/>
      <c r="C21" s="86" t="s">
        <v>25</v>
      </c>
      <c r="D21" s="45"/>
      <c r="E21" s="46"/>
      <c r="F21" s="46"/>
      <c r="G21" s="47"/>
      <c r="H21" s="112"/>
      <c r="I21" s="113" t="s">
        <v>25</v>
      </c>
      <c r="J21" s="45"/>
      <c r="K21" s="46"/>
      <c r="L21" s="46"/>
      <c r="M21" s="46"/>
      <c r="N21" s="48"/>
      <c r="O21" s="46"/>
      <c r="P21" s="46"/>
      <c r="Q21" s="46"/>
      <c r="R21" s="49"/>
      <c r="S21" s="28">
        <f>IF(R21&lt;&gt;J21+K21+L21+M21+O21+P21+Q21,"Total is not sum of the elements","")</f>
      </c>
      <c r="T21" s="2"/>
      <c r="U21" s="2"/>
      <c r="V21" s="2"/>
    </row>
    <row r="22" spans="1:22" ht="14.25">
      <c r="A22" s="50"/>
      <c r="B22" s="50"/>
      <c r="C22" s="50"/>
      <c r="D22" s="50"/>
      <c r="E22" s="50"/>
      <c r="F22" s="50"/>
      <c r="G22" s="51"/>
      <c r="H22" s="50"/>
      <c r="I22" s="50"/>
      <c r="J22" s="51"/>
      <c r="K22" s="50"/>
      <c r="L22" s="50"/>
      <c r="M22" s="50"/>
      <c r="N22" s="51"/>
      <c r="O22" s="50"/>
      <c r="P22" s="50"/>
      <c r="Q22" s="50"/>
      <c r="R22" s="50"/>
      <c r="S22" s="51"/>
      <c r="T22" s="6"/>
      <c r="U22" s="6"/>
      <c r="V22" s="6"/>
    </row>
    <row r="23" spans="1:21" ht="15">
      <c r="A23" s="14"/>
      <c r="B23" s="52" t="s">
        <v>45</v>
      </c>
      <c r="C23" s="14"/>
      <c r="D23" s="8"/>
      <c r="E23" s="14"/>
      <c r="F23" s="14"/>
      <c r="G23" s="14"/>
      <c r="H23" s="8"/>
      <c r="I23" s="8"/>
      <c r="J23" s="53" t="s">
        <v>52</v>
      </c>
      <c r="K23" s="8"/>
      <c r="L23" s="8"/>
      <c r="M23" s="14"/>
      <c r="N23" s="14"/>
      <c r="O23" s="14"/>
      <c r="P23" s="14"/>
      <c r="Q23" s="14"/>
      <c r="R23" s="14"/>
      <c r="S23" s="14"/>
      <c r="T23" s="1"/>
      <c r="U23" s="1"/>
    </row>
    <row r="24" spans="1:21" ht="15">
      <c r="A24" s="14"/>
      <c r="B24" s="14"/>
      <c r="C24" s="54" t="s">
        <v>49</v>
      </c>
      <c r="D24" s="55">
        <f>IF(OR(G12&lt;&gt;SUM(D12:F12),G13&lt;&gt;SUM(F13),G14&lt;&gt;SUM(D14:F14),G15&lt;&gt;SUM(D15:F15),G16&lt;&gt;SUM(D16:F16),G17&lt;&gt;SUM(D17:F17),G18&lt;&gt;SUM(D18:F18),G19&lt;&gt;SUM(D19:F19),G20&lt;&gt;SUM(D20:F20),G21&lt;&gt;SUM(D21:F21)),"Total not equal to the sum of the elements","")</f>
      </c>
      <c r="E24" s="8"/>
      <c r="F24" s="14"/>
      <c r="G24" s="14"/>
      <c r="H24" s="14"/>
      <c r="I24" s="8"/>
      <c r="J24" s="8"/>
      <c r="K24" s="54" t="s">
        <v>48</v>
      </c>
      <c r="L24" s="8"/>
      <c r="M24" s="55">
        <f>IF(OR(R12&lt;&gt;J12+K12+L12+M12+O12+P12+Q12,R13&lt;&gt;J13+K13+L13+M13+O13+P13+Q13,R14&lt;&gt;J14+K14+L14+M14+O14+P14+Q14,R15&lt;&gt;J15+K15+L15+M15+O15+P15+Q15,R16&lt;&gt;J16+K16+L16+M16+O16+P16+Q16,R17&lt;&gt;J17+K17+L17+M17+O17+P17+Q17,R18&lt;&gt;J18+K18+L18+M18+O18+P18+Q18,R20&lt;&gt;J20+K20+L20+M20+O20+P20+Q20,R19&lt;&gt;J19+K19+L19+M19+O19+P19+Q19,R21&lt;&gt;J21+K21+L21+M21+O21+P21+Q21),"Total Products column is not the sum of the elements","")</f>
      </c>
      <c r="N24" s="8"/>
      <c r="O24" s="8"/>
      <c r="P24" s="14"/>
      <c r="Q24" s="14"/>
      <c r="R24" s="14"/>
      <c r="S24" s="14"/>
      <c r="T24" s="1"/>
      <c r="U24" s="1"/>
    </row>
    <row r="25" spans="1:21" ht="15">
      <c r="A25" s="14"/>
      <c r="B25" s="14"/>
      <c r="C25" s="54" t="s">
        <v>15</v>
      </c>
      <c r="D25" s="55">
        <f>IF(OR(D19&lt;&gt;(D12+D14-D15-D17-D18-D20),E19&lt;&gt;(E12+E14-E15-E17-E18-E20),F19&lt;&gt;(F12+F13+F14-F15+F16-F17-F18-F20),G19&lt;&gt;(G12+G13+G14-G15+G16-G17-G18-G20)),"Statistical Difference not calculated correctly","")</f>
      </c>
      <c r="E25" s="8"/>
      <c r="F25" s="14"/>
      <c r="G25" s="14"/>
      <c r="H25" s="14"/>
      <c r="I25" s="8"/>
      <c r="J25" s="8"/>
      <c r="K25" s="54" t="s">
        <v>15</v>
      </c>
      <c r="L25" s="8"/>
      <c r="M25" s="55">
        <f>IF(OR(J19&lt;&gt;(J12+J13+J14-J15-J16+J17-J18-J20),K19&lt;&gt;(K12+K13+K14-K15-K16+K17-K18-K20),L19&lt;&gt;(L12+L13+L14-L15-L16+L17-L18-L20),M19&lt;&gt;(M12+M13+M14-M15-M16+M17-M18-M20),N19&lt;&gt;(N12+N13+N14-N15-N16+N17-N18-N20),O19&lt;&gt;(O12+O13+O14-O15-O16+O17-O18-O20),P19&lt;&gt;(P12+P13+P14-P15-P16+P17-P18-P20),Q19&lt;&gt;(Q12+Q13+Q14-Q15-Q16+Q17-Q18-Q20),R19&lt;&gt;(R12+R13+R14-R15-R16+R17-R18-R20)),"Statistical Difference not calculated correctly","")</f>
      </c>
      <c r="N25" s="8"/>
      <c r="O25" s="8"/>
      <c r="P25" s="14"/>
      <c r="Q25" s="14"/>
      <c r="R25" s="14"/>
      <c r="S25" s="14"/>
      <c r="T25" s="1"/>
      <c r="U25" s="1"/>
    </row>
    <row r="26" spans="1:21" ht="15">
      <c r="A26" s="14"/>
      <c r="B26" s="14"/>
      <c r="C26" s="54" t="s">
        <v>185</v>
      </c>
      <c r="D26" s="8"/>
      <c r="E26" s="55">
        <f>IF(OR(ABS(D19)&gt;0.1*D20,ABS(E19)&gt;0.1*E20,ABS(F19)&gt;0.1*F20,ABS(G19)&gt;0.1*G20),"Statistical Difference above 10% of Refinery Intake, please investigate","")</f>
      </c>
      <c r="F26" s="14"/>
      <c r="G26" s="14"/>
      <c r="H26" s="14"/>
      <c r="I26" s="8"/>
      <c r="J26" s="8"/>
      <c r="K26" s="54" t="s">
        <v>198</v>
      </c>
      <c r="L26" s="8"/>
      <c r="M26" s="55">
        <f>IF(OR(ABS(J19)&gt;0.1*J20,ABS(K19)&gt;0.1*K20,ABS(L19)&gt;0.1*L20,ABS(M19)&gt;0.1*M20,ABS(N19)&gt;0.1*N20,ABS(O19)&gt;0.1*O20,ABS(P19)&gt;0.1*P20,ABS(Q19)&gt;0.1*Q20,ABS(R19)&gt;0.1*R20),"Statistical Difference above 10% of Demand, please investigate","")</f>
      </c>
      <c r="N26" s="8"/>
      <c r="O26" s="8"/>
      <c r="P26" s="14"/>
      <c r="Q26" s="14"/>
      <c r="R26" s="14"/>
      <c r="S26" s="14"/>
      <c r="T26" s="1"/>
      <c r="U26" s="1"/>
    </row>
    <row r="27" spans="1:21" ht="15">
      <c r="A27" s="14"/>
      <c r="B27" s="14"/>
      <c r="C27" s="56" t="s">
        <v>40</v>
      </c>
      <c r="D27" s="57">
        <f>IF(G16&lt;R16,"'Products Transferred/Backflows' for Total should be larger than 'Products Transferred' for Total Products","")</f>
      </c>
      <c r="E27" s="8"/>
      <c r="F27" s="58"/>
      <c r="G27" s="58"/>
      <c r="H27" s="14"/>
      <c r="I27" s="8"/>
      <c r="J27" s="8"/>
      <c r="K27" s="56" t="s">
        <v>100</v>
      </c>
      <c r="L27" s="55"/>
      <c r="M27" s="8"/>
      <c r="N27" s="55">
        <f>IF(OR(J16&lt;0,K16&lt;0,L16&lt;0,M16&lt;0,N16&lt;0,O16&lt;0,P16&lt;0,Q16&lt;0,R16&lt;0),"Products Transferred should be positive","")</f>
      </c>
      <c r="O27" s="8"/>
      <c r="P27" s="14"/>
      <c r="Q27" s="14"/>
      <c r="R27" s="14"/>
      <c r="S27" s="14"/>
      <c r="T27" s="1"/>
      <c r="U27" s="1"/>
    </row>
    <row r="28" spans="1:21" ht="15">
      <c r="A28" s="14"/>
      <c r="B28" s="14"/>
      <c r="C28" s="56" t="s">
        <v>100</v>
      </c>
      <c r="D28" s="8"/>
      <c r="E28" s="55">
        <f>IF(OR(F16&lt;0,G16&lt;0),"Products transferred/backflows should be positive","")</f>
      </c>
      <c r="F28" s="14"/>
      <c r="G28" s="14"/>
      <c r="H28" s="14"/>
      <c r="I28" s="8"/>
      <c r="J28" s="8"/>
      <c r="K28" s="54" t="s">
        <v>51</v>
      </c>
      <c r="L28" s="8"/>
      <c r="M28" s="55">
        <f>IF(R17&lt;&gt;0,"Total Products Interproduct Transfers should be zero","")</f>
      </c>
      <c r="N28" s="8"/>
      <c r="O28" s="8"/>
      <c r="P28" s="14"/>
      <c r="Q28" s="14"/>
      <c r="R28" s="14"/>
      <c r="S28" s="14"/>
      <c r="T28" s="1"/>
      <c r="U28" s="1"/>
    </row>
    <row r="29" spans="1:21" ht="15">
      <c r="A29" s="14"/>
      <c r="B29" s="14"/>
      <c r="C29" s="56" t="s">
        <v>99</v>
      </c>
      <c r="D29" s="55">
        <f>IF(OR(D13&lt;&gt;0,E13&lt;&gt;0,D16&lt;&gt;0,E16&lt;&gt;0),"No data should be reported in blocked out cells","")</f>
      </c>
      <c r="E29" s="8"/>
      <c r="F29" s="14"/>
      <c r="G29" s="14"/>
      <c r="H29" s="14"/>
      <c r="I29" s="8"/>
      <c r="J29" s="8"/>
      <c r="K29" s="54" t="s">
        <v>47</v>
      </c>
      <c r="L29" s="8"/>
      <c r="M29" s="59">
        <f>IF(OR(N12&gt;M12,N13&gt;M13,N14&gt;M14,N15&gt;M15,N16&gt;M16,N20&gt;M20,N21&gt;M21),"Jet Kerosene should be smaller than Total Kerosene","")</f>
      </c>
      <c r="N29" s="8"/>
      <c r="O29" s="14"/>
      <c r="P29" s="14"/>
      <c r="Q29" s="14"/>
      <c r="R29" s="14"/>
      <c r="S29" s="14"/>
      <c r="T29" s="1"/>
      <c r="U29" s="1"/>
    </row>
    <row r="30" spans="1:21" ht="15">
      <c r="A30" s="14"/>
      <c r="B30" s="14"/>
      <c r="C30" s="54" t="s">
        <v>46</v>
      </c>
      <c r="D30" s="55">
        <f>IF(OR(D21&lt;0,E21&lt;0,F21&lt;0,G21&lt;0),"Negative stock value","")</f>
      </c>
      <c r="E30" s="8"/>
      <c r="F30" s="14"/>
      <c r="G30" s="14"/>
      <c r="H30" s="14"/>
      <c r="I30" s="14"/>
      <c r="J30" s="14"/>
      <c r="K30" s="54" t="s">
        <v>46</v>
      </c>
      <c r="L30" s="8"/>
      <c r="M30" s="55">
        <f>IF(OR(J21&lt;0,K21&lt;0,L21&lt;0,M21&lt;0,N21&lt;0,O21&lt;0,P21&lt;0,Q21&lt;0,R21&lt;0),"Negative stock value","")</f>
      </c>
      <c r="N30" s="8"/>
      <c r="O30" s="14"/>
      <c r="P30" s="14"/>
      <c r="Q30" s="14"/>
      <c r="R30" s="14"/>
      <c r="S30" s="14"/>
      <c r="T30" s="1"/>
      <c r="U30" s="1"/>
    </row>
    <row r="31" spans="1:19" ht="12.75">
      <c r="A31" s="8"/>
      <c r="B31" s="8"/>
      <c r="C31" s="54" t="s">
        <v>199</v>
      </c>
      <c r="D31" s="60">
        <f>G20-R12</f>
        <v>0</v>
      </c>
      <c r="E31" s="28">
        <f>IF(D31&lt;0,"Reported figures imply a refinery gain. Losses should not be negative","")</f>
      </c>
      <c r="F31" s="8"/>
      <c r="G31" s="8"/>
      <c r="H31" s="8"/>
      <c r="I31" s="8"/>
      <c r="J31" s="8"/>
      <c r="K31" s="8"/>
      <c r="L31" s="8"/>
      <c r="M31" s="8"/>
      <c r="N31" s="8"/>
      <c r="O31" s="8"/>
      <c r="P31" s="8"/>
      <c r="Q31" s="8"/>
      <c r="R31" s="8"/>
      <c r="S31" s="8"/>
    </row>
    <row r="32" spans="4:5" ht="12.75">
      <c r="D32" s="4"/>
      <c r="E32" s="5"/>
    </row>
    <row r="33" ht="12.75">
      <c r="E33" s="5"/>
    </row>
    <row r="34" ht="12.75">
      <c r="E34" s="5"/>
    </row>
    <row r="35" ht="12.75">
      <c r="E35" s="5"/>
    </row>
    <row r="36" ht="12.75">
      <c r="E36" s="5"/>
    </row>
    <row r="37" ht="12.75">
      <c r="E37" s="5"/>
    </row>
    <row r="38" ht="12.75">
      <c r="E38" s="5"/>
    </row>
    <row r="39" ht="12.75">
      <c r="E39" s="5"/>
    </row>
  </sheetData>
  <sheetProtection sheet="1"/>
  <conditionalFormatting sqref="G12 G14:G15 G17:G18 G20">
    <cfRule type="cellIs" priority="1" dxfId="1" operator="notEqual" stopIfTrue="1">
      <formula>D12+E12+F12</formula>
    </cfRule>
  </conditionalFormatting>
  <conditionalFormatting sqref="G13">
    <cfRule type="cellIs" priority="2" dxfId="1" operator="notEqual" stopIfTrue="1">
      <formula>F13</formula>
    </cfRule>
  </conditionalFormatting>
  <conditionalFormatting sqref="R20 R12:R15 R17:R18">
    <cfRule type="cellIs" priority="3" dxfId="1" operator="notEqual" stopIfTrue="1">
      <formula>J12+K12+L12+M12+O12+P12+Q12</formula>
    </cfRule>
  </conditionalFormatting>
  <conditionalFormatting sqref="N20 N12:N15">
    <cfRule type="cellIs" priority="4" dxfId="1" operator="greaterThan" stopIfTrue="1">
      <formula>M12</formula>
    </cfRule>
  </conditionalFormatting>
  <conditionalFormatting sqref="R21 R16">
    <cfRule type="cellIs" priority="5" dxfId="1" operator="notEqual" stopIfTrue="1">
      <formula>J16+K16+L16+M16+O16+P16+Q16</formula>
    </cfRule>
    <cfRule type="cellIs" priority="6" dxfId="0" operator="lessThan" stopIfTrue="1">
      <formula>0</formula>
    </cfRule>
  </conditionalFormatting>
  <conditionalFormatting sqref="G21">
    <cfRule type="cellIs" priority="7" dxfId="1" operator="notEqual" stopIfTrue="1">
      <formula>D21+E21+F21</formula>
    </cfRule>
    <cfRule type="cellIs" priority="8" dxfId="0" operator="lessThan" stopIfTrue="1">
      <formula>0</formula>
    </cfRule>
  </conditionalFormatting>
  <conditionalFormatting sqref="N16">
    <cfRule type="cellIs" priority="9" dxfId="1" operator="greaterThan" stopIfTrue="1">
      <formula>M16</formula>
    </cfRule>
    <cfRule type="cellIs" priority="10" dxfId="0" operator="lessThan" stopIfTrue="1">
      <formula>0</formula>
    </cfRule>
  </conditionalFormatting>
  <conditionalFormatting sqref="G16">
    <cfRule type="cellIs" priority="11" dxfId="1" operator="notEqual" stopIfTrue="1">
      <formula>D16+E16+F16</formula>
    </cfRule>
    <cfRule type="cellIs" priority="12" dxfId="12" operator="lessThan" stopIfTrue="1">
      <formula>$R$16</formula>
    </cfRule>
    <cfRule type="cellIs" priority="13" dxfId="0" operator="lessThan" stopIfTrue="1">
      <formula>0</formula>
    </cfRule>
  </conditionalFormatting>
  <conditionalFormatting sqref="D21:F21 J21:Q21 K16:M16 O16:Q16 F16">
    <cfRule type="cellIs" priority="14" dxfId="0" operator="lessThan" stopIfTrue="1">
      <formula>0</formula>
    </cfRule>
  </conditionalFormatting>
  <conditionalFormatting sqref="D13">
    <cfRule type="cellIs" priority="15" dxfId="9" operator="notEqual" stopIfTrue="1">
      <formula>0</formula>
    </cfRule>
  </conditionalFormatting>
  <conditionalFormatting sqref="E13 D16">
    <cfRule type="cellIs" priority="16" dxfId="8" operator="notEqual" stopIfTrue="1">
      <formula>0</formula>
    </cfRule>
  </conditionalFormatting>
  <conditionalFormatting sqref="E16">
    <cfRule type="cellIs" priority="17" dxfId="7" operator="notEqual" stopIfTrue="1">
      <formula>0</formula>
    </cfRule>
  </conditionalFormatting>
  <conditionalFormatting sqref="J16">
    <cfRule type="cellIs" priority="18" dxfId="6" operator="lessThan" stopIfTrue="1">
      <formula>0</formula>
    </cfRule>
  </conditionalFormatting>
  <conditionalFormatting sqref="D19:E19">
    <cfRule type="cellIs" priority="19" dxfId="1" operator="notEqual" stopIfTrue="1">
      <formula>D12+D14-D15-D17-D18-D20</formula>
    </cfRule>
    <cfRule type="expression" priority="20" dxfId="0" stopIfTrue="1">
      <formula>ABS(D19)&gt;0.1*D20</formula>
    </cfRule>
  </conditionalFormatting>
  <conditionalFormatting sqref="F19:G19">
    <cfRule type="cellIs" priority="21" dxfId="1" operator="notEqual" stopIfTrue="1">
      <formula>F12+F13+F14-F15+F16-F17-F18-F20</formula>
    </cfRule>
    <cfRule type="expression" priority="22" dxfId="0" stopIfTrue="1">
      <formula>ABS(F19)&gt;0.1*F20</formula>
    </cfRule>
  </conditionalFormatting>
  <conditionalFormatting sqref="J19:R19">
    <cfRule type="cellIs" priority="23" dxfId="1" operator="notEqual" stopIfTrue="1">
      <formula>J12+J13+J14-J15-J16+J17-J18-J20</formula>
    </cfRule>
    <cfRule type="expression" priority="24" dxfId="0" stopIfTrue="1">
      <formula>ABS(J19)&gt;0.1*J20</formula>
    </cfRule>
  </conditionalFormatting>
  <printOptions horizontalCentered="1" verticalCentered="1"/>
  <pageMargins left="0" right="0" top="0" bottom="0" header="0" footer="0"/>
  <pageSetup fitToHeight="1" fitToWidth="1" horizontalDpi="600" verticalDpi="600" orientation="landscape" paperSize="9" scale="7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2:E43"/>
  <sheetViews>
    <sheetView showGridLines="0" view="pageBreakPreview" zoomScale="85" zoomScaleSheetLayoutView="85" zoomScalePageLayoutView="0" workbookViewId="0" topLeftCell="A1">
      <selection activeCell="A1" sqref="A1"/>
    </sheetView>
  </sheetViews>
  <sheetFormatPr defaultColWidth="9.140625" defaultRowHeight="12.75"/>
  <cols>
    <col min="1" max="1" width="2.8515625" style="14" customWidth="1"/>
    <col min="2" max="2" width="33.00390625" style="14" customWidth="1"/>
    <col min="3" max="3" width="96.140625" style="14" customWidth="1"/>
    <col min="4" max="4" width="0.5625" style="14" customWidth="1"/>
    <col min="5" max="16384" width="9.140625" style="14" customWidth="1"/>
  </cols>
  <sheetData>
    <row r="1" ht="8.25" customHeight="1"/>
    <row r="2" spans="2:3" ht="33" customHeight="1">
      <c r="B2" s="183" t="str">
        <f>'M-1'!D2&amp;" (Short Definitions)"</f>
        <v>Joint Organisations Data Initiative - Oil (Short Definitions)</v>
      </c>
      <c r="C2" s="183"/>
    </row>
    <row r="3" spans="2:4" ht="15" customHeight="1">
      <c r="B3" s="131"/>
      <c r="C3" s="131"/>
      <c r="D3" s="61"/>
    </row>
    <row r="4" spans="2:4" ht="15" customHeight="1">
      <c r="B4" s="135" t="s">
        <v>89</v>
      </c>
      <c r="C4" s="131" t="s">
        <v>208</v>
      </c>
      <c r="D4" s="61"/>
    </row>
    <row r="5" spans="2:3" ht="15" customHeight="1">
      <c r="B5" s="131"/>
      <c r="C5" s="131"/>
    </row>
    <row r="6" spans="2:3" ht="21" customHeight="1">
      <c r="B6" s="130" t="s">
        <v>74</v>
      </c>
      <c r="C6" s="131"/>
    </row>
    <row r="7" spans="2:3" ht="15" customHeight="1">
      <c r="B7" s="136" t="s">
        <v>62</v>
      </c>
      <c r="C7" s="132" t="s">
        <v>76</v>
      </c>
    </row>
    <row r="8" spans="2:3" ht="15" customHeight="1">
      <c r="B8" s="136" t="s">
        <v>63</v>
      </c>
      <c r="C8" s="132" t="s">
        <v>96</v>
      </c>
    </row>
    <row r="9" spans="2:3" ht="15" customHeight="1">
      <c r="B9" s="136" t="s">
        <v>64</v>
      </c>
      <c r="C9" s="132" t="s">
        <v>77</v>
      </c>
    </row>
    <row r="10" spans="2:3" ht="29.25" customHeight="1">
      <c r="B10" s="136" t="s">
        <v>65</v>
      </c>
      <c r="C10" s="132" t="s">
        <v>88</v>
      </c>
    </row>
    <row r="11" spans="2:3" ht="15" customHeight="1">
      <c r="B11" s="136" t="s">
        <v>66</v>
      </c>
      <c r="C11" s="132" t="s">
        <v>78</v>
      </c>
    </row>
    <row r="12" spans="2:3" ht="31.5" customHeight="1">
      <c r="B12" s="136" t="s">
        <v>67</v>
      </c>
      <c r="C12" s="132" t="s">
        <v>97</v>
      </c>
    </row>
    <row r="13" spans="2:3" ht="15" customHeight="1">
      <c r="B13" s="136" t="s">
        <v>68</v>
      </c>
      <c r="C13" s="132" t="s">
        <v>101</v>
      </c>
    </row>
    <row r="14" spans="2:3" ht="15" customHeight="1">
      <c r="B14" s="136" t="s">
        <v>69</v>
      </c>
      <c r="C14" s="132" t="s">
        <v>79</v>
      </c>
    </row>
    <row r="15" spans="2:3" ht="30.75" customHeight="1">
      <c r="B15" s="137" t="s">
        <v>70</v>
      </c>
      <c r="C15" s="132" t="s">
        <v>98</v>
      </c>
    </row>
    <row r="16" spans="2:3" ht="15" customHeight="1">
      <c r="B16" s="136" t="s">
        <v>53</v>
      </c>
      <c r="C16" s="132" t="s">
        <v>102</v>
      </c>
    </row>
    <row r="17" spans="2:3" ht="15" customHeight="1">
      <c r="B17" s="136" t="s">
        <v>54</v>
      </c>
      <c r="C17" s="132" t="s">
        <v>80</v>
      </c>
    </row>
    <row r="18" spans="2:3" ht="29.25" customHeight="1">
      <c r="B18" s="136" t="s">
        <v>71</v>
      </c>
      <c r="C18" s="132" t="s">
        <v>83</v>
      </c>
    </row>
    <row r="19" spans="2:3" ht="30" customHeight="1">
      <c r="B19" s="136" t="s">
        <v>72</v>
      </c>
      <c r="C19" s="132" t="s">
        <v>90</v>
      </c>
    </row>
    <row r="20" spans="2:3" ht="14.25" customHeight="1">
      <c r="B20" s="182"/>
      <c r="C20" s="132"/>
    </row>
    <row r="21" spans="2:3" ht="18.75" customHeight="1">
      <c r="B21" s="130" t="s">
        <v>75</v>
      </c>
      <c r="C21" s="133"/>
    </row>
    <row r="22" spans="2:3" ht="28.5" customHeight="1">
      <c r="B22" s="136" t="s">
        <v>55</v>
      </c>
      <c r="C22" s="132" t="s">
        <v>84</v>
      </c>
    </row>
    <row r="23" spans="2:3" ht="28.5" customHeight="1">
      <c r="B23" s="136" t="s">
        <v>61</v>
      </c>
      <c r="C23" s="132" t="s">
        <v>91</v>
      </c>
    </row>
    <row r="24" spans="2:3" ht="28.5" customHeight="1">
      <c r="B24" s="136" t="s">
        <v>56</v>
      </c>
      <c r="C24" s="132" t="s">
        <v>85</v>
      </c>
    </row>
    <row r="25" spans="2:3" ht="19.5" customHeight="1">
      <c r="B25" s="136" t="s">
        <v>73</v>
      </c>
      <c r="C25" s="132" t="s">
        <v>92</v>
      </c>
    </row>
    <row r="26" spans="2:3" ht="30" customHeight="1">
      <c r="B26" s="136" t="s">
        <v>12</v>
      </c>
      <c r="C26" s="132" t="s">
        <v>93</v>
      </c>
    </row>
    <row r="27" spans="2:4" ht="29.25" customHeight="1">
      <c r="B27" s="136" t="s">
        <v>58</v>
      </c>
      <c r="C27" s="132" t="s">
        <v>86</v>
      </c>
      <c r="D27" s="63"/>
    </row>
    <row r="28" spans="2:4" ht="15" customHeight="1">
      <c r="B28" s="136" t="s">
        <v>15</v>
      </c>
      <c r="C28" s="132" t="s">
        <v>94</v>
      </c>
      <c r="D28" s="63"/>
    </row>
    <row r="29" spans="2:3" ht="15" customHeight="1">
      <c r="B29" s="136" t="s">
        <v>19</v>
      </c>
      <c r="C29" s="132" t="s">
        <v>81</v>
      </c>
    </row>
    <row r="30" spans="2:3" ht="30.75" customHeight="1">
      <c r="B30" s="136" t="s">
        <v>57</v>
      </c>
      <c r="C30" s="132" t="s">
        <v>87</v>
      </c>
    </row>
    <row r="31" spans="2:5" ht="15" customHeight="1">
      <c r="B31" s="136" t="s">
        <v>59</v>
      </c>
      <c r="C31" s="132" t="s">
        <v>82</v>
      </c>
      <c r="E31" s="63"/>
    </row>
    <row r="32" spans="2:3" ht="29.25" customHeight="1">
      <c r="B32" s="136" t="s">
        <v>43</v>
      </c>
      <c r="C32" s="132" t="s">
        <v>209</v>
      </c>
    </row>
    <row r="33" spans="2:5" ht="31.5" customHeight="1">
      <c r="B33" s="136" t="s">
        <v>40</v>
      </c>
      <c r="C33" s="132" t="s">
        <v>95</v>
      </c>
      <c r="E33" s="63"/>
    </row>
    <row r="34" spans="2:3" ht="71.25">
      <c r="B34" s="136" t="s">
        <v>50</v>
      </c>
      <c r="C34" s="134" t="s">
        <v>210</v>
      </c>
    </row>
    <row r="35" spans="2:3" ht="44.25" customHeight="1">
      <c r="B35" s="136" t="s">
        <v>60</v>
      </c>
      <c r="C35" s="134" t="s">
        <v>211</v>
      </c>
    </row>
    <row r="37" ht="14.25">
      <c r="C37" s="62"/>
    </row>
    <row r="38" ht="14.25">
      <c r="C38" s="62"/>
    </row>
    <row r="39" ht="14.25">
      <c r="C39" s="62"/>
    </row>
    <row r="40" ht="14.25">
      <c r="C40" s="62"/>
    </row>
    <row r="41" ht="14.25">
      <c r="C41" s="62"/>
    </row>
    <row r="42" spans="2:3" ht="14.25">
      <c r="B42" s="64"/>
      <c r="C42" s="65"/>
    </row>
    <row r="43" spans="2:3" ht="14.25">
      <c r="B43" s="64"/>
      <c r="C43" s="64"/>
    </row>
  </sheetData>
  <sheetProtection/>
  <mergeCells count="1">
    <mergeCell ref="B2:C2"/>
  </mergeCells>
  <printOptions horizontalCentered="1" verticalCentered="1"/>
  <pageMargins left="0" right="0" top="0" bottom="0" header="0" footer="0"/>
  <pageSetup fitToHeight="1" fitToWidth="1" horizontalDpi="600" verticalDpi="600" orientation="portrait" paperSize="149" scale="72" r:id="rId1"/>
  <rowBreaks count="1" manualBreakCount="1">
    <brk id="20" max="2" man="1"/>
  </rowBreaks>
</worksheet>
</file>

<file path=xl/worksheets/sheet3.xml><?xml version="1.0" encoding="utf-8"?>
<worksheet xmlns="http://schemas.openxmlformats.org/spreadsheetml/2006/main" xmlns:r="http://schemas.openxmlformats.org/officeDocument/2006/relationships">
  <dimension ref="A1:C71"/>
  <sheetViews>
    <sheetView view="pageBreakPreview" zoomScale="70" zoomScaleSheetLayoutView="70" zoomScalePageLayoutView="0" workbookViewId="0" topLeftCell="A1">
      <selection activeCell="A1" sqref="A1"/>
    </sheetView>
  </sheetViews>
  <sheetFormatPr defaultColWidth="9.140625" defaultRowHeight="12.75"/>
  <cols>
    <col min="1" max="1" width="3.421875" style="163" customWidth="1"/>
    <col min="2" max="2" width="154.140625" style="173" customWidth="1"/>
    <col min="3" max="3" width="9.140625" style="164" customWidth="1"/>
    <col min="4" max="16384" width="9.140625" style="131" customWidth="1"/>
  </cols>
  <sheetData>
    <row r="1" spans="1:2" ht="25.5" customHeight="1">
      <c r="A1" s="187"/>
      <c r="B1" s="188" t="str">
        <f>'M-1'!D2&amp;" (Long Definition of Products)"</f>
        <v>Joint Organisations Data Initiative - Oil (Long Definition of Products)</v>
      </c>
    </row>
    <row r="2" ht="15">
      <c r="B2" s="184"/>
    </row>
    <row r="3" ht="15.75">
      <c r="B3" s="146" t="s">
        <v>112</v>
      </c>
    </row>
    <row r="4" spans="1:3" ht="15">
      <c r="A4" s="165" t="s">
        <v>113</v>
      </c>
      <c r="B4" s="147" t="s">
        <v>114</v>
      </c>
      <c r="C4" s="166"/>
    </row>
    <row r="5" ht="42.75">
      <c r="B5" s="148" t="s">
        <v>111</v>
      </c>
    </row>
    <row r="6" spans="1:3" ht="15">
      <c r="A6" s="165" t="s">
        <v>115</v>
      </c>
      <c r="B6" s="147" t="s">
        <v>116</v>
      </c>
      <c r="C6" s="166"/>
    </row>
    <row r="7" ht="28.5">
      <c r="B7" s="148" t="s">
        <v>110</v>
      </c>
    </row>
    <row r="8" spans="1:3" ht="15">
      <c r="A8" s="165" t="s">
        <v>117</v>
      </c>
      <c r="B8" s="147" t="s">
        <v>118</v>
      </c>
      <c r="C8" s="166"/>
    </row>
    <row r="9" spans="1:3" s="169" customFormat="1" ht="14.25">
      <c r="A9" s="167"/>
      <c r="B9" s="149" t="s">
        <v>119</v>
      </c>
      <c r="C9" s="168"/>
    </row>
    <row r="10" ht="42.75">
      <c r="B10" s="150" t="s">
        <v>109</v>
      </c>
    </row>
    <row r="11" spans="1:3" s="169" customFormat="1" ht="14.25">
      <c r="A11" s="167"/>
      <c r="B11" s="149" t="s">
        <v>120</v>
      </c>
      <c r="C11" s="168"/>
    </row>
    <row r="12" ht="15">
      <c r="B12" s="151" t="s">
        <v>108</v>
      </c>
    </row>
    <row r="13" ht="28.5">
      <c r="B13" s="152" t="s">
        <v>121</v>
      </c>
    </row>
    <row r="14" ht="15">
      <c r="B14" s="152" t="s">
        <v>122</v>
      </c>
    </row>
    <row r="15" ht="15">
      <c r="B15" s="152" t="s">
        <v>123</v>
      </c>
    </row>
    <row r="16" spans="2:3" s="167" customFormat="1" ht="14.25">
      <c r="B16" s="153" t="s">
        <v>124</v>
      </c>
      <c r="C16" s="168"/>
    </row>
    <row r="17" ht="15">
      <c r="B17" s="151" t="s">
        <v>125</v>
      </c>
    </row>
    <row r="18" ht="15">
      <c r="B18" s="152" t="s">
        <v>126</v>
      </c>
    </row>
    <row r="19" ht="28.5">
      <c r="B19" s="152" t="s">
        <v>127</v>
      </c>
    </row>
    <row r="20" ht="15">
      <c r="B20" s="152" t="s">
        <v>128</v>
      </c>
    </row>
    <row r="21" ht="15">
      <c r="B21" s="152" t="s">
        <v>129</v>
      </c>
    </row>
    <row r="22" ht="15">
      <c r="B22" s="152" t="s">
        <v>130</v>
      </c>
    </row>
    <row r="23" ht="15">
      <c r="B23" s="152" t="s">
        <v>131</v>
      </c>
    </row>
    <row r="24" ht="15">
      <c r="B24" s="153" t="s">
        <v>132</v>
      </c>
    </row>
    <row r="25" ht="28.5">
      <c r="B25" s="151" t="s">
        <v>107</v>
      </c>
    </row>
    <row r="26" ht="15">
      <c r="B26" s="154"/>
    </row>
    <row r="27" ht="15.75">
      <c r="B27" s="155" t="s">
        <v>133</v>
      </c>
    </row>
    <row r="28" spans="1:3" ht="15">
      <c r="A28" s="165" t="s">
        <v>113</v>
      </c>
      <c r="B28" s="147" t="s">
        <v>134</v>
      </c>
      <c r="C28" s="166"/>
    </row>
    <row r="29" ht="47.25">
      <c r="B29" s="148" t="s">
        <v>212</v>
      </c>
    </row>
    <row r="30" spans="1:3" ht="15">
      <c r="A30" s="165" t="s">
        <v>115</v>
      </c>
      <c r="B30" s="147" t="s">
        <v>200</v>
      </c>
      <c r="C30" s="166"/>
    </row>
    <row r="31" ht="45">
      <c r="B31" s="148" t="s">
        <v>213</v>
      </c>
    </row>
    <row r="32" spans="1:3" ht="15">
      <c r="A32" s="165" t="s">
        <v>117</v>
      </c>
      <c r="B32" s="147" t="s">
        <v>135</v>
      </c>
      <c r="C32" s="166"/>
    </row>
    <row r="33" ht="15">
      <c r="B33" s="156" t="s">
        <v>136</v>
      </c>
    </row>
    <row r="34" spans="1:3" s="169" customFormat="1" ht="14.25">
      <c r="A34" s="167"/>
      <c r="B34" s="157" t="s">
        <v>137</v>
      </c>
      <c r="C34" s="168"/>
    </row>
    <row r="35" ht="30.75">
      <c r="B35" s="158" t="s">
        <v>214</v>
      </c>
    </row>
    <row r="36" spans="1:3" s="169" customFormat="1" ht="14.25">
      <c r="A36" s="167"/>
      <c r="B36" s="157" t="s">
        <v>138</v>
      </c>
      <c r="C36" s="168"/>
    </row>
    <row r="37" ht="33">
      <c r="B37" s="158" t="s">
        <v>215</v>
      </c>
    </row>
    <row r="38" spans="1:3" s="169" customFormat="1" ht="14.25">
      <c r="A38" s="167"/>
      <c r="B38" s="157" t="s">
        <v>139</v>
      </c>
      <c r="C38" s="168"/>
    </row>
    <row r="39" ht="30.75">
      <c r="B39" s="158" t="s">
        <v>216</v>
      </c>
    </row>
    <row r="40" spans="1:3" ht="15">
      <c r="A40" s="170" t="s">
        <v>140</v>
      </c>
      <c r="B40" s="159" t="s">
        <v>141</v>
      </c>
      <c r="C40" s="166"/>
    </row>
    <row r="41" ht="15">
      <c r="B41" s="156" t="s">
        <v>142</v>
      </c>
    </row>
    <row r="42" spans="1:3" s="169" customFormat="1" ht="14.25">
      <c r="A42" s="167"/>
      <c r="B42" s="157" t="s">
        <v>143</v>
      </c>
      <c r="C42" s="166"/>
    </row>
    <row r="43" ht="45">
      <c r="B43" s="158" t="s">
        <v>217</v>
      </c>
    </row>
    <row r="44" spans="1:3" s="169" customFormat="1" ht="14.25">
      <c r="A44" s="167"/>
      <c r="B44" s="157" t="s">
        <v>144</v>
      </c>
      <c r="C44" s="168"/>
    </row>
    <row r="45" ht="16.5">
      <c r="B45" s="158" t="s">
        <v>218</v>
      </c>
    </row>
    <row r="46" spans="1:3" ht="15">
      <c r="A46" s="170" t="s">
        <v>145</v>
      </c>
      <c r="B46" s="159" t="s">
        <v>146</v>
      </c>
      <c r="C46" s="166"/>
    </row>
    <row r="47" ht="30.75">
      <c r="B47" s="148" t="s">
        <v>219</v>
      </c>
    </row>
    <row r="48" spans="1:3" ht="15">
      <c r="A48" s="170" t="s">
        <v>147</v>
      </c>
      <c r="B48" s="159" t="s">
        <v>148</v>
      </c>
      <c r="C48" s="166"/>
    </row>
    <row r="49" ht="33">
      <c r="B49" s="148" t="s">
        <v>220</v>
      </c>
    </row>
    <row r="50" spans="1:3" ht="15">
      <c r="A50" s="170" t="s">
        <v>149</v>
      </c>
      <c r="B50" s="159" t="s">
        <v>150</v>
      </c>
      <c r="C50" s="166"/>
    </row>
    <row r="51" ht="28.5">
      <c r="B51" s="148" t="s">
        <v>202</v>
      </c>
    </row>
    <row r="52" spans="1:3" s="169" customFormat="1" ht="14.25">
      <c r="A52" s="167"/>
      <c r="B52" s="157" t="s">
        <v>151</v>
      </c>
      <c r="C52" s="168"/>
    </row>
    <row r="53" ht="28.5">
      <c r="B53" s="158" t="s">
        <v>106</v>
      </c>
    </row>
    <row r="54" spans="1:3" s="169" customFormat="1" ht="14.25">
      <c r="A54" s="167"/>
      <c r="B54" s="157" t="s">
        <v>152</v>
      </c>
      <c r="C54" s="168"/>
    </row>
    <row r="55" ht="18.75">
      <c r="B55" s="158" t="s">
        <v>221</v>
      </c>
    </row>
    <row r="56" spans="1:3" s="169" customFormat="1" ht="14.25">
      <c r="A56" s="167"/>
      <c r="B56" s="157" t="s">
        <v>153</v>
      </c>
      <c r="C56" s="168"/>
    </row>
    <row r="57" ht="72" customHeight="1">
      <c r="B57" s="158" t="s">
        <v>201</v>
      </c>
    </row>
    <row r="58" spans="1:3" s="169" customFormat="1" ht="14.25">
      <c r="A58" s="167"/>
      <c r="B58" s="157" t="s">
        <v>154</v>
      </c>
      <c r="C58" s="168"/>
    </row>
    <row r="59" ht="29.25">
      <c r="B59" s="160" t="s">
        <v>105</v>
      </c>
    </row>
    <row r="60" spans="1:3" s="169" customFormat="1" ht="14.25">
      <c r="A60" s="167"/>
      <c r="B60" s="157" t="s">
        <v>155</v>
      </c>
      <c r="C60" s="168"/>
    </row>
    <row r="61" ht="15">
      <c r="B61" s="158" t="s">
        <v>104</v>
      </c>
    </row>
    <row r="62" spans="1:3" s="172" customFormat="1" ht="47.25">
      <c r="A62" s="171"/>
      <c r="B62" s="151" t="s">
        <v>222</v>
      </c>
      <c r="C62" s="164"/>
    </row>
    <row r="63" spans="1:3" s="172" customFormat="1" ht="16.5">
      <c r="A63" s="171"/>
      <c r="B63" s="151" t="s">
        <v>223</v>
      </c>
      <c r="C63" s="164"/>
    </row>
    <row r="64" spans="1:3" s="169" customFormat="1" ht="14.25">
      <c r="A64" s="167"/>
      <c r="B64" s="157" t="s">
        <v>156</v>
      </c>
      <c r="C64" s="168"/>
    </row>
    <row r="65" ht="43.5">
      <c r="B65" s="161" t="s">
        <v>103</v>
      </c>
    </row>
    <row r="66" spans="1:3" s="169" customFormat="1" ht="14.25">
      <c r="A66" s="167"/>
      <c r="B66" s="157" t="s">
        <v>157</v>
      </c>
      <c r="C66" s="168"/>
    </row>
    <row r="67" ht="45">
      <c r="B67" s="158" t="s">
        <v>224</v>
      </c>
    </row>
    <row r="68" ht="15">
      <c r="B68" s="157" t="s">
        <v>158</v>
      </c>
    </row>
    <row r="69" ht="29.25">
      <c r="B69" s="158" t="s">
        <v>225</v>
      </c>
    </row>
    <row r="70" spans="1:3" ht="15">
      <c r="A70" s="170" t="s">
        <v>159</v>
      </c>
      <c r="B70" s="162" t="s">
        <v>160</v>
      </c>
      <c r="C70" s="166"/>
    </row>
    <row r="71" ht="15">
      <c r="B71" s="148" t="s">
        <v>161</v>
      </c>
    </row>
  </sheetData>
  <sheetProtection/>
  <printOptions horizontalCentered="1" verticalCentered="1"/>
  <pageMargins left="0.748031496062992" right="0.748031496062992" top="0.590551181102362" bottom="0.590551181102362" header="0.511811023622047" footer="0.511811023622047"/>
  <pageSetup horizontalDpi="600" verticalDpi="600" orientation="landscape" paperSize="9" r:id="rId1"/>
  <rowBreaks count="3" manualBreakCount="3">
    <brk id="26" max="255" man="1"/>
    <brk id="45" max="255" man="1"/>
    <brk id="63" max="255" man="1"/>
  </rowBreaks>
</worksheet>
</file>

<file path=xl/worksheets/sheet4.xml><?xml version="1.0" encoding="utf-8"?>
<worksheet xmlns="http://schemas.openxmlformats.org/spreadsheetml/2006/main" xmlns:r="http://schemas.openxmlformats.org/officeDocument/2006/relationships">
  <dimension ref="A1:C49"/>
  <sheetViews>
    <sheetView view="pageBreakPreview" zoomScale="70" zoomScaleSheetLayoutView="70" zoomScalePageLayoutView="0" workbookViewId="0" topLeftCell="A1">
      <selection activeCell="A1" sqref="A1"/>
    </sheetView>
  </sheetViews>
  <sheetFormatPr defaultColWidth="9.140625" defaultRowHeight="12.75"/>
  <cols>
    <col min="1" max="1" width="4.57421875" style="174" customWidth="1"/>
    <col min="2" max="2" width="157.28125" style="176" customWidth="1"/>
    <col min="3" max="3" width="9.140625" style="175" customWidth="1"/>
    <col min="4" max="16384" width="9.140625" style="176" customWidth="1"/>
  </cols>
  <sheetData>
    <row r="1" spans="1:2" ht="24.75" customHeight="1">
      <c r="A1" s="185"/>
      <c r="B1" s="186" t="str">
        <f>'M-1'!D2&amp;" (Long Definition of Flows)"</f>
        <v>Joint Organisations Data Initiative - Oil (Long Definition of Flows)</v>
      </c>
    </row>
    <row r="3" spans="1:3" ht="14.25">
      <c r="A3" s="177" t="s">
        <v>113</v>
      </c>
      <c r="B3" s="138" t="s">
        <v>162</v>
      </c>
      <c r="C3" s="178"/>
    </row>
    <row r="4" ht="45">
      <c r="B4" s="139" t="s">
        <v>186</v>
      </c>
    </row>
    <row r="5" spans="1:3" ht="14.25">
      <c r="A5" s="177" t="s">
        <v>115</v>
      </c>
      <c r="B5" s="140" t="s">
        <v>163</v>
      </c>
      <c r="C5" s="178"/>
    </row>
    <row r="6" ht="30">
      <c r="B6" s="141" t="s">
        <v>203</v>
      </c>
    </row>
    <row r="7" spans="1:3" ht="14.25">
      <c r="A7" s="177" t="s">
        <v>117</v>
      </c>
      <c r="B7" s="140" t="s">
        <v>164</v>
      </c>
      <c r="C7" s="178"/>
    </row>
    <row r="8" ht="30">
      <c r="B8" s="142" t="s">
        <v>187</v>
      </c>
    </row>
    <row r="9" ht="15">
      <c r="B9" s="143" t="s">
        <v>188</v>
      </c>
    </row>
    <row r="10" ht="15">
      <c r="B10" s="143" t="s">
        <v>189</v>
      </c>
    </row>
    <row r="11" spans="1:3" ht="15">
      <c r="A11" s="177" t="s">
        <v>140</v>
      </c>
      <c r="B11" s="140" t="s">
        <v>190</v>
      </c>
      <c r="C11" s="179"/>
    </row>
    <row r="12" ht="30">
      <c r="B12" s="142" t="s">
        <v>191</v>
      </c>
    </row>
    <row r="13" ht="45">
      <c r="B13" s="142" t="s">
        <v>192</v>
      </c>
    </row>
    <row r="14" spans="1:3" ht="14.25">
      <c r="A14" s="177" t="s">
        <v>145</v>
      </c>
      <c r="B14" s="140" t="s">
        <v>165</v>
      </c>
      <c r="C14" s="178"/>
    </row>
    <row r="15" ht="30">
      <c r="B15" s="142" t="s">
        <v>193</v>
      </c>
    </row>
    <row r="16" spans="1:3" ht="14.25">
      <c r="A16" s="177" t="s">
        <v>147</v>
      </c>
      <c r="B16" s="140" t="s">
        <v>166</v>
      </c>
      <c r="C16" s="178"/>
    </row>
    <row r="17" ht="30">
      <c r="B17" s="139" t="s">
        <v>167</v>
      </c>
    </row>
    <row r="18" spans="1:3" ht="14.25">
      <c r="A18" s="177" t="s">
        <v>149</v>
      </c>
      <c r="B18" s="144" t="s">
        <v>168</v>
      </c>
      <c r="C18" s="178"/>
    </row>
    <row r="19" ht="30">
      <c r="B19" s="139" t="s">
        <v>169</v>
      </c>
    </row>
    <row r="20" spans="1:2" ht="14.25">
      <c r="A20" s="177" t="s">
        <v>159</v>
      </c>
      <c r="B20" s="140" t="s">
        <v>170</v>
      </c>
    </row>
    <row r="21" ht="15">
      <c r="B21" s="139" t="s">
        <v>171</v>
      </c>
    </row>
    <row r="22" spans="1:3" ht="14.25">
      <c r="A22" s="177" t="s">
        <v>172</v>
      </c>
      <c r="B22" s="140" t="s">
        <v>173</v>
      </c>
      <c r="C22" s="178"/>
    </row>
    <row r="23" ht="15">
      <c r="B23" s="139" t="s">
        <v>174</v>
      </c>
    </row>
    <row r="24" spans="1:3" ht="14.25">
      <c r="A24" s="177" t="s">
        <v>175</v>
      </c>
      <c r="B24" s="140" t="s">
        <v>176</v>
      </c>
      <c r="C24" s="178"/>
    </row>
    <row r="25" ht="15">
      <c r="B25" s="139" t="s">
        <v>177</v>
      </c>
    </row>
    <row r="26" spans="1:3" ht="15">
      <c r="A26" s="177" t="s">
        <v>178</v>
      </c>
      <c r="B26" s="140" t="s">
        <v>194</v>
      </c>
      <c r="C26" s="178"/>
    </row>
    <row r="27" ht="60">
      <c r="B27" s="145" t="s">
        <v>195</v>
      </c>
    </row>
    <row r="28" ht="30">
      <c r="B28" s="142" t="s">
        <v>196</v>
      </c>
    </row>
    <row r="29" spans="1:3" ht="14.25">
      <c r="A29" s="177" t="s">
        <v>179</v>
      </c>
      <c r="B29" s="138" t="s">
        <v>180</v>
      </c>
      <c r="C29" s="178"/>
    </row>
    <row r="30" ht="45">
      <c r="B30" s="142" t="s">
        <v>197</v>
      </c>
    </row>
    <row r="31" spans="1:3" ht="14.25">
      <c r="A31" s="177" t="s">
        <v>181</v>
      </c>
      <c r="B31" s="140" t="s">
        <v>182</v>
      </c>
      <c r="C31" s="178"/>
    </row>
    <row r="32" spans="1:2" ht="45">
      <c r="A32" s="177"/>
      <c r="B32" s="139" t="s">
        <v>183</v>
      </c>
    </row>
    <row r="33" spans="1:2" ht="30">
      <c r="A33" s="177"/>
      <c r="B33" s="139" t="s">
        <v>184</v>
      </c>
    </row>
    <row r="34" ht="14.25">
      <c r="B34" s="142"/>
    </row>
    <row r="35" ht="14.25">
      <c r="B35" s="138"/>
    </row>
    <row r="36" ht="14.25">
      <c r="B36" s="138"/>
    </row>
    <row r="37" ht="14.25">
      <c r="B37" s="138"/>
    </row>
    <row r="38" ht="15">
      <c r="B38" s="180"/>
    </row>
    <row r="39" ht="15">
      <c r="B39" s="180"/>
    </row>
    <row r="40" ht="15">
      <c r="B40" s="180"/>
    </row>
    <row r="41" ht="15">
      <c r="B41" s="180"/>
    </row>
    <row r="42" ht="15">
      <c r="B42" s="180"/>
    </row>
    <row r="43" ht="15">
      <c r="B43" s="180"/>
    </row>
    <row r="44" ht="15">
      <c r="B44" s="180"/>
    </row>
    <row r="45" ht="15">
      <c r="B45" s="180"/>
    </row>
    <row r="46" ht="15">
      <c r="B46" s="180"/>
    </row>
    <row r="47" ht="15">
      <c r="B47" s="180"/>
    </row>
    <row r="48" ht="14.25">
      <c r="B48" s="138"/>
    </row>
    <row r="49" ht="14.25">
      <c r="B49" s="138"/>
    </row>
  </sheetData>
  <sheetProtection/>
  <printOptions horizontalCentered="1" verticalCentered="1"/>
  <pageMargins left="0.748031496062992" right="0.748031496062992" top="0.590551181102362" bottom="0.590551181102362" header="0.511811023622047" footer="0.511811023622047"/>
  <pageSetup horizontalDpi="600" verticalDpi="600" orientation="landscape" paperSize="9" r:id="rId1"/>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JODI Questionnaire</dc:title>
  <dc:subject/>
  <dc:creator>ISWG</dc:creator>
  <cp:keywords/>
  <dc:description/>
  <cp:lastModifiedBy>yuichiro.torikata</cp:lastModifiedBy>
  <cp:lastPrinted>2012-08-25T11:28:41Z</cp:lastPrinted>
  <dcterms:created xsi:type="dcterms:W3CDTF">2006-11-09T11:34:30Z</dcterms:created>
  <dcterms:modified xsi:type="dcterms:W3CDTF">2012-08-25T11:30:37Z</dcterms:modified>
  <cp:category/>
  <cp:version/>
  <cp:contentType/>
  <cp:contentStatus/>
</cp:coreProperties>
</file>